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bdallan\Dropbox (WHO PHE)\WSH\Project management - J, C, A, M\WASH FIT\Translations\"/>
    </mc:Choice>
  </mc:AlternateContent>
  <xr:revisionPtr revIDLastSave="0" documentId="13_ncr:1_{7955E8B6-E73E-4311-9FD5-3FB04096EBD1}" xr6:coauthVersionLast="47" xr6:coauthVersionMax="47" xr10:uidLastSave="{00000000-0000-0000-0000-000000000000}"/>
  <bookViews>
    <workbookView xWindow="-120" yWindow="-120" windowWidth="29040" windowHeight="15840" tabRatio="699" activeTab="3" xr2:uid="{00000000-000D-0000-FFFF-FFFF00000000}"/>
  </bookViews>
  <sheets>
    <sheet name="Instrucciones" sheetId="8" r:id="rId1"/>
    <sheet name="Cuadro recapitulativo" sheetId="13" r:id="rId2"/>
    <sheet name="Tareas 3 a 5" sheetId="10" r:id="rId3"/>
    <sheet name="1. Agua" sheetId="1" r:id="rId4"/>
    <sheet name="2. Saneamiento" sheetId="3" r:id="rId5"/>
    <sheet name="3. Desechos de la atención de s" sheetId="4" r:id="rId6"/>
    <sheet name="4. Higiene de las manos" sheetId="9" r:id="rId7"/>
    <sheet name="5. Limpieza ambiental" sheetId="5" r:id="rId8"/>
    <sheet name="6. Energía y medio ambiente" sheetId="2" r:id="rId9"/>
    <sheet name="7. Gestión y personal" sheetId="6" r:id="rId10"/>
    <sheet name="Historial de cambios" sheetId="14" r:id="rId11"/>
  </sheets>
  <definedNames>
    <definedName name="_xlnm._FilterDatabase" localSheetId="2" hidden="1">'Tareas 3 a 5'!$A$3:$S$101</definedName>
    <definedName name="Domain">#REF!</definedName>
    <definedName name="Energy_environment">#REF!</definedName>
    <definedName name="Environmental_cleaning">#REF!</definedName>
    <definedName name="Hand_hygiene">#REF!</definedName>
    <definedName name="Management">#REF!</definedName>
    <definedName name="Sanitation">#REF!</definedName>
    <definedName name="Waste">#REF!</definedName>
    <definedName name="Water">#REF!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10" l="1"/>
  <c r="B20" i="10"/>
  <c r="B22" i="10"/>
  <c r="B21" i="10"/>
  <c r="C38" i="10"/>
  <c r="D36" i="10"/>
  <c r="C36" i="10"/>
  <c r="B36" i="10"/>
  <c r="C21"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C75" i="10"/>
  <c r="B75" i="10"/>
  <c r="L7" i="13"/>
  <c r="J7" i="13"/>
  <c r="L6" i="13"/>
  <c r="J6" i="13"/>
  <c r="K6" i="13" s="1"/>
  <c r="I6" i="13" s="1"/>
  <c r="H1" i="9" s="1"/>
  <c r="K4" i="13"/>
  <c r="L4" i="13"/>
  <c r="J4" i="13"/>
  <c r="I4" i="13" s="1"/>
  <c r="H1" i="3" s="1"/>
  <c r="L5" i="13"/>
  <c r="J5" i="13"/>
  <c r="L3" i="13"/>
  <c r="J3" i="13"/>
  <c r="K3" i="13" s="1"/>
  <c r="C32" i="10"/>
  <c r="C91" i="10"/>
  <c r="C92" i="10"/>
  <c r="C93" i="10"/>
  <c r="C94" i="10"/>
  <c r="C95" i="10"/>
  <c r="C96" i="10"/>
  <c r="C97" i="10"/>
  <c r="C98" i="10"/>
  <c r="C99" i="10"/>
  <c r="C100" i="10"/>
  <c r="C101" i="10"/>
  <c r="C90" i="10"/>
  <c r="C79" i="10"/>
  <c r="C80" i="10"/>
  <c r="C81" i="10"/>
  <c r="C82" i="10"/>
  <c r="C83" i="10"/>
  <c r="C84" i="10"/>
  <c r="C85" i="10"/>
  <c r="C86" i="10"/>
  <c r="C87" i="10"/>
  <c r="C88" i="10"/>
  <c r="C89" i="10"/>
  <c r="C78" i="10"/>
  <c r="B91" i="10"/>
  <c r="B92" i="10"/>
  <c r="B93" i="10"/>
  <c r="B94" i="10"/>
  <c r="B95" i="10"/>
  <c r="B96" i="10"/>
  <c r="B97" i="10"/>
  <c r="B98" i="10"/>
  <c r="B99" i="10"/>
  <c r="B100" i="10"/>
  <c r="B101" i="10"/>
  <c r="B90" i="10"/>
  <c r="B79" i="10"/>
  <c r="B80" i="10"/>
  <c r="B81" i="10"/>
  <c r="B82" i="10"/>
  <c r="B83" i="10"/>
  <c r="B84" i="10"/>
  <c r="B85" i="10"/>
  <c r="B86" i="10"/>
  <c r="B87" i="10"/>
  <c r="B88" i="10"/>
  <c r="B89" i="10"/>
  <c r="B78" i="10"/>
  <c r="C63" i="10"/>
  <c r="C64" i="10"/>
  <c r="C65" i="10"/>
  <c r="C66" i="10"/>
  <c r="C67" i="10"/>
  <c r="C68" i="10"/>
  <c r="C69" i="10"/>
  <c r="C70" i="10"/>
  <c r="C71" i="10"/>
  <c r="C72" i="10"/>
  <c r="C73" i="10"/>
  <c r="C74" i="10"/>
  <c r="C76" i="10"/>
  <c r="C77" i="10"/>
  <c r="C62" i="10"/>
  <c r="B77" i="10"/>
  <c r="B71" i="10"/>
  <c r="B72" i="10"/>
  <c r="B73" i="10"/>
  <c r="B74" i="10"/>
  <c r="B76" i="10"/>
  <c r="B63" i="10"/>
  <c r="B64" i="10"/>
  <c r="B65" i="10"/>
  <c r="B66" i="10"/>
  <c r="B67" i="10"/>
  <c r="B68" i="10"/>
  <c r="B69" i="10"/>
  <c r="B70" i="10"/>
  <c r="B62" i="10"/>
  <c r="C59" i="10"/>
  <c r="C60" i="10"/>
  <c r="C61" i="10"/>
  <c r="C58" i="10"/>
  <c r="C57" i="10"/>
  <c r="B61" i="10"/>
  <c r="B58" i="10"/>
  <c r="B59" i="10"/>
  <c r="B60" i="10"/>
  <c r="B57" i="10"/>
  <c r="C39" i="10"/>
  <c r="C40" i="10"/>
  <c r="C41" i="10"/>
  <c r="C42" i="10"/>
  <c r="C43" i="10"/>
  <c r="C44" i="10"/>
  <c r="C45" i="10"/>
  <c r="C46" i="10"/>
  <c r="C47" i="10"/>
  <c r="C48" i="10"/>
  <c r="C49" i="10"/>
  <c r="C50" i="10"/>
  <c r="C51" i="10"/>
  <c r="C52" i="10"/>
  <c r="C53" i="10"/>
  <c r="C54" i="10"/>
  <c r="C55" i="10"/>
  <c r="C56" i="10"/>
  <c r="B52" i="10"/>
  <c r="B53" i="10"/>
  <c r="B54" i="10"/>
  <c r="B55" i="10"/>
  <c r="B56" i="10"/>
  <c r="B39" i="10"/>
  <c r="B40" i="10"/>
  <c r="B41" i="10"/>
  <c r="B42" i="10"/>
  <c r="B43" i="10"/>
  <c r="B44" i="10"/>
  <c r="B45" i="10"/>
  <c r="B46" i="10"/>
  <c r="B47" i="10"/>
  <c r="B48" i="10"/>
  <c r="B49" i="10"/>
  <c r="B50" i="10"/>
  <c r="B51" i="10"/>
  <c r="B38" i="10"/>
  <c r="C24" i="10"/>
  <c r="C25" i="10"/>
  <c r="C26" i="10"/>
  <c r="C27" i="10"/>
  <c r="C28" i="10"/>
  <c r="C29" i="10"/>
  <c r="C30" i="10"/>
  <c r="C31" i="10"/>
  <c r="C33" i="10"/>
  <c r="C34" i="10"/>
  <c r="C35" i="10"/>
  <c r="C37" i="10"/>
  <c r="C23" i="10"/>
  <c r="B30" i="10"/>
  <c r="B24" i="10"/>
  <c r="B25" i="10"/>
  <c r="B26" i="10"/>
  <c r="B27" i="10"/>
  <c r="B28" i="10"/>
  <c r="B29" i="10"/>
  <c r="B31" i="10"/>
  <c r="B32" i="10"/>
  <c r="B33" i="10"/>
  <c r="B34" i="10"/>
  <c r="B35" i="10"/>
  <c r="B37" i="10"/>
  <c r="B23" i="10"/>
  <c r="B4" i="10"/>
  <c r="B5" i="10"/>
  <c r="B6" i="10"/>
  <c r="B7" i="10"/>
  <c r="B8" i="10"/>
  <c r="B9" i="10"/>
  <c r="B10" i="10"/>
  <c r="B11" i="10"/>
  <c r="B12" i="10"/>
  <c r="B13" i="10"/>
  <c r="B14" i="10"/>
  <c r="B15" i="10"/>
  <c r="B16" i="10"/>
  <c r="B17" i="10"/>
  <c r="B18" i="10"/>
  <c r="C22" i="10"/>
  <c r="C5" i="10"/>
  <c r="C6" i="10"/>
  <c r="C7" i="10"/>
  <c r="C8" i="10"/>
  <c r="C9" i="10"/>
  <c r="C10" i="10"/>
  <c r="C11" i="10"/>
  <c r="C12" i="10"/>
  <c r="C13" i="10"/>
  <c r="C14" i="10"/>
  <c r="C15" i="10"/>
  <c r="C16" i="10"/>
  <c r="C17" i="10"/>
  <c r="C18" i="10"/>
  <c r="C19" i="10"/>
  <c r="C20" i="10"/>
  <c r="C4" i="10"/>
  <c r="H19" i="5"/>
  <c r="F7" i="13"/>
  <c r="H19" i="3"/>
  <c r="F4" i="13"/>
  <c r="H22" i="1"/>
  <c r="F3" i="13" s="1"/>
  <c r="F10" i="13" s="1"/>
  <c r="H16" i="6"/>
  <c r="H17" i="6" s="1"/>
  <c r="E9" i="13"/>
  <c r="D1" i="6" s="1"/>
  <c r="H17" i="2"/>
  <c r="E8" i="13" s="1"/>
  <c r="H20" i="5"/>
  <c r="E7" i="13" s="1"/>
  <c r="H10" i="9"/>
  <c r="E6" i="13" s="1"/>
  <c r="H25" i="4"/>
  <c r="H20" i="3"/>
  <c r="E4" i="13" s="1"/>
  <c r="H23" i="1"/>
  <c r="H24" i="1" s="1"/>
  <c r="D10" i="13"/>
  <c r="H21" i="5"/>
  <c r="E5" i="13"/>
  <c r="D1" i="4"/>
  <c r="H21" i="3"/>
  <c r="H16" i="2"/>
  <c r="F8" i="13" s="1"/>
  <c r="H9" i="9"/>
  <c r="F6" i="13"/>
  <c r="H15" i="6"/>
  <c r="H24" i="4"/>
  <c r="F5" i="13"/>
  <c r="G5" i="13"/>
  <c r="H26" i="4"/>
  <c r="F9" i="13"/>
  <c r="G9" i="13"/>
  <c r="G4" i="13" l="1"/>
  <c r="D1" i="3"/>
  <c r="I5" i="13"/>
  <c r="H1" i="4" s="1"/>
  <c r="G6" i="13"/>
  <c r="D1" i="9"/>
  <c r="G7" i="13"/>
  <c r="D1" i="5"/>
  <c r="D1" i="2"/>
  <c r="G8" i="13"/>
  <c r="H18" i="2"/>
  <c r="E3" i="13"/>
  <c r="I3" i="13"/>
  <c r="H1" i="1" s="1"/>
  <c r="H11" i="9"/>
  <c r="K5" i="13"/>
  <c r="K7" i="13"/>
  <c r="I7" i="13" s="1"/>
  <c r="H1" i="5" s="1"/>
  <c r="G3" i="13" l="1"/>
  <c r="E10" i="13"/>
  <c r="D1" i="1"/>
  <c r="E11" i="13" l="1"/>
  <c r="G10" i="13"/>
  <c r="A1" i="3" l="1"/>
  <c r="A1" i="6"/>
  <c r="A1" i="9"/>
  <c r="A1" i="1"/>
  <c r="A1" i="4"/>
  <c r="A1" i="5"/>
  <c r="A1" i="2"/>
</calcChain>
</file>

<file path=xl/sharedStrings.xml><?xml version="1.0" encoding="utf-8"?>
<sst xmlns="http://schemas.openxmlformats.org/spreadsheetml/2006/main" count="1052" uniqueCount="764">
  <si>
    <t>Instrumento de evaluación de WASH FIT
Actualizado el 27 de febrero de 2022</t>
  </si>
  <si>
    <t>Panorama general</t>
  </si>
  <si>
    <t xml:space="preserve">Instrucciones  </t>
  </si>
  <si>
    <r>
      <rPr>
        <sz val="11"/>
        <color theme="1"/>
        <rFont val="Calibri"/>
        <family val="2"/>
        <scheme val="minor"/>
      </rPr>
      <t>1.</t>
    </r>
    <r>
      <rPr>
        <sz val="7"/>
        <color theme="1"/>
        <rFont val="Times New Roman"/>
        <family val="1"/>
      </rPr>
      <t xml:space="preserve">       </t>
    </r>
    <r>
      <rPr>
        <sz val="11"/>
        <color theme="1"/>
        <rFont val="Calibri"/>
        <family val="2"/>
        <scheme val="minor"/>
      </rPr>
      <t>Examine todas las pestañas y decida qué indicadores se evaluarán y vigilarán, que deberán adaptarse a las normas nacionales, y si se incluirán indicadores adicionales.</t>
    </r>
    <r>
      <rPr>
        <sz val="11"/>
        <color theme="1"/>
        <rFont val="Calibri"/>
        <family val="2"/>
        <scheme val="minor"/>
      </rPr>
      <t xml:space="preserve"> </t>
    </r>
    <r>
      <rPr>
        <sz val="11"/>
        <color theme="1"/>
        <rFont val="Calibri"/>
        <family val="2"/>
        <scheme val="minor"/>
      </rPr>
      <t>En la guía actualizada de WASH FIT (2022) se ofrecen orientaciones adicionales sobre cómo hacerlo.</t>
    </r>
    <r>
      <rPr>
        <sz val="11"/>
        <color theme="1"/>
        <rFont val="Calibri"/>
        <family val="2"/>
        <scheme val="minor"/>
      </rPr>
      <t xml:space="preserve"> </t>
    </r>
    <r>
      <rPr>
        <b/>
        <sz val="11"/>
        <color theme="1"/>
        <rFont val="Calibri"/>
        <family val="2"/>
        <scheme val="minor"/>
      </rPr>
      <t>Nota:</t>
    </r>
    <r>
      <rPr>
        <b/>
        <sz val="11"/>
        <color theme="1"/>
        <rFont val="Calibri"/>
        <family val="2"/>
        <scheme val="minor"/>
      </rPr>
      <t xml:space="preserve"> </t>
    </r>
    <r>
      <rPr>
        <b/>
        <sz val="11"/>
        <color theme="1"/>
        <rFont val="Calibri"/>
        <family val="2"/>
        <scheme val="minor"/>
      </rPr>
      <t>Deberá modificar el número de indicadores en la columna D del cuadro recapitulativo.</t>
    </r>
    <r>
      <rPr>
        <b/>
        <sz val="11"/>
        <color theme="1"/>
        <rFont val="Calibri"/>
        <family val="2"/>
        <scheme val="minor"/>
      </rPr>
      <t xml:space="preserve"> </t>
    </r>
    <r>
      <rPr>
        <b/>
        <sz val="11"/>
        <color theme="1"/>
        <rFont val="Calibri"/>
        <family val="2"/>
        <scheme val="minor"/>
      </rPr>
      <t>Esto hará que cambie el denominador para el cálculo de las puntuaciones WASH FIT.</t>
    </r>
    <r>
      <rPr>
        <b/>
        <sz val="11"/>
        <color theme="1"/>
        <rFont val="Calibri"/>
        <family val="2"/>
        <scheme val="minor"/>
      </rPr>
      <t xml:space="preserve"> </t>
    </r>
  </si>
  <si>
    <r>
      <rPr>
        <sz val="11"/>
        <color theme="1"/>
        <rFont val="Calibri"/>
        <family val="2"/>
        <scheme val="minor"/>
      </rPr>
      <t>2.</t>
    </r>
    <r>
      <rPr>
        <sz val="7"/>
        <color theme="1"/>
        <rFont val="Times New Roman"/>
        <family val="1"/>
      </rPr>
      <t>      </t>
    </r>
    <r>
      <rPr>
        <sz val="11"/>
        <color theme="1"/>
        <rFont val="Calibri"/>
        <family val="2"/>
        <scheme val="minor"/>
      </rPr>
      <t>Realice una evaluación exhaustiva del establecimiento utilizando la lista acordada de indicadores; registre si cada indicador cumple (2/verde), cumple parcialmente (1/naranja) o no cumple (0/rojo), las normas mínimas (columna H).</t>
    </r>
    <r>
      <rPr>
        <sz val="11"/>
        <color theme="1"/>
        <rFont val="Calibri"/>
        <family val="2"/>
        <scheme val="minor"/>
      </rPr>
      <t xml:space="preserve">  </t>
    </r>
  </si>
  <si>
    <r>
      <rPr>
        <sz val="11"/>
        <color theme="1"/>
        <rFont val="Calibri"/>
        <family val="2"/>
        <scheme val="minor"/>
      </rPr>
      <t>3.</t>
    </r>
    <r>
      <rPr>
        <sz val="7"/>
        <color theme="1"/>
        <rFont val="Times New Roman"/>
        <family val="1"/>
      </rPr>
      <t xml:space="preserve">       </t>
    </r>
    <r>
      <rPr>
        <sz val="11"/>
        <color theme="1"/>
        <rFont val="Calibri"/>
        <family val="2"/>
        <scheme val="minor"/>
      </rPr>
      <t>Puede registrar información adicional en la columna de Comentarios (columna J), por ejemplo, las razones por las que un determinado indicador no cumple el objetivo, observaciones importantes o cuestiones que requieren una mayor investigación.</t>
    </r>
  </si>
  <si>
    <r>
      <rPr>
        <sz val="11"/>
        <color theme="1"/>
        <rFont val="Calibri"/>
        <family val="2"/>
        <scheme val="minor"/>
      </rPr>
      <t>4.</t>
    </r>
    <r>
      <rPr>
        <sz val="7"/>
        <color theme="1"/>
        <rFont val="Times New Roman"/>
        <family val="1"/>
      </rPr>
      <t xml:space="preserve">       </t>
    </r>
    <r>
      <rPr>
        <sz val="11"/>
        <color theme="1"/>
        <rFont val="Calibri"/>
        <family val="2"/>
        <scheme val="minor"/>
      </rPr>
      <t>Para cada ámbito (agua, saneamiento, etc.), revise la puntuación en la parte inferior.</t>
    </r>
    <r>
      <rPr>
        <sz val="11"/>
        <color theme="1"/>
        <rFont val="Calibri"/>
        <family val="2"/>
        <scheme val="minor"/>
      </rPr>
      <t xml:space="preserve"> </t>
    </r>
    <r>
      <rPr>
        <sz val="11"/>
        <color theme="1"/>
        <rFont val="Calibri"/>
        <family val="2"/>
        <scheme val="minor"/>
      </rPr>
      <t>Esta debería calcularse automáticamente en función del número de indicadores que se hayan evaluado.</t>
    </r>
    <r>
      <rPr>
        <sz val="11"/>
        <color theme="1"/>
        <rFont val="Calibri"/>
        <family val="2"/>
        <scheme val="minor"/>
      </rPr>
      <t xml:space="preserve"> </t>
    </r>
  </si>
  <si>
    <r>
      <rPr>
        <b/>
        <u/>
        <sz val="11"/>
        <color theme="1"/>
        <rFont val="Calibri"/>
        <family val="2"/>
        <scheme val="minor"/>
      </rPr>
      <t>TAREA 4 DE WASH FIT:</t>
    </r>
    <r>
      <rPr>
        <b/>
        <u/>
        <sz val="11"/>
        <color theme="1"/>
        <rFont val="Calibri"/>
        <family val="2"/>
        <scheme val="minor"/>
      </rPr>
      <t xml:space="preserve">  </t>
    </r>
    <r>
      <rPr>
        <b/>
        <u/>
        <sz val="11"/>
        <color theme="1"/>
        <rFont val="Calibri"/>
        <family val="2"/>
        <scheme val="minor"/>
      </rPr>
      <t>PLAN DE MEJORA</t>
    </r>
    <r>
      <rPr>
        <sz val="11"/>
        <color theme="1"/>
        <rFont val="Calibri"/>
        <family val="2"/>
        <scheme val="minor"/>
      </rPr>
      <t>.</t>
    </r>
    <r>
      <rPr>
        <sz val="11"/>
        <color theme="1"/>
        <rFont val="Calibri"/>
        <family val="2"/>
        <scheme val="minor"/>
      </rPr>
      <t xml:space="preserve"> </t>
    </r>
    <r>
      <rPr>
        <sz val="11"/>
        <color theme="1"/>
        <rFont val="Calibri"/>
        <family val="2"/>
        <scheme val="minor"/>
      </rPr>
      <t>En la misma pestaña «Tareas 3 a 5», ordene las puntuaciones de riesgo (columna J) de mayor a menor.</t>
    </r>
    <r>
      <rPr>
        <sz val="11"/>
        <color theme="1"/>
        <rFont val="Calibri"/>
        <family val="2"/>
        <scheme val="minor"/>
      </rPr>
      <t xml:space="preserve"> </t>
    </r>
    <r>
      <rPr>
        <sz val="11"/>
        <color theme="1"/>
        <rFont val="Calibri"/>
        <family val="2"/>
        <scheme val="minor"/>
      </rPr>
      <t>Empezando por el riesgo más alto, decida qué mejoras son necesarias, cuándo se llevarán a cabo, por quién y con qué recursos.</t>
    </r>
    <r>
      <rPr>
        <sz val="11"/>
        <color theme="1"/>
        <rFont val="Calibri"/>
        <family val="2"/>
        <scheme val="minor"/>
      </rPr>
      <t xml:space="preserve"> </t>
    </r>
    <r>
      <rPr>
        <sz val="11"/>
        <color theme="1"/>
        <rFont val="Calibri"/>
        <family val="2"/>
        <scheme val="minor"/>
      </rPr>
      <t>Anote esta información en las columnas K a P.</t>
    </r>
  </si>
  <si>
    <r>
      <rPr>
        <b/>
        <u/>
        <sz val="11"/>
        <color theme="1"/>
        <rFont val="Calibri"/>
        <family val="2"/>
        <scheme val="minor"/>
      </rPr>
      <t>TAREA 5 DE WASH FIT:</t>
    </r>
    <r>
      <rPr>
        <b/>
        <u/>
        <sz val="11"/>
        <color theme="1"/>
        <rFont val="Calibri"/>
        <family val="2"/>
        <scheme val="minor"/>
      </rPr>
      <t> </t>
    </r>
    <r>
      <rPr>
        <b/>
        <u/>
        <sz val="11"/>
        <color theme="1"/>
        <rFont val="Calibri"/>
        <family val="2"/>
        <scheme val="minor"/>
      </rPr>
      <t>SEGUIMIENTO Y REVISIÓN:</t>
    </r>
    <r>
      <rPr>
        <b/>
        <u/>
        <sz val="11"/>
        <color theme="1"/>
        <rFont val="Calibri"/>
        <family val="2"/>
        <scheme val="minor"/>
      </rPr>
      <t xml:space="preserve"> </t>
    </r>
    <r>
      <rPr>
        <sz val="11"/>
        <color theme="1"/>
        <rFont val="Calibri"/>
        <family val="2"/>
        <scheme val="minor"/>
      </rPr>
      <t>Las columnas Q a T se utilizan para registrar el progreso a lo largo del tiempo y se pueden utilizar en una fecha posterior.</t>
    </r>
    <r>
      <rPr>
        <sz val="11"/>
        <color theme="1"/>
        <rFont val="Calibri"/>
        <family val="2"/>
        <scheme val="minor"/>
      </rPr>
      <t xml:space="preserve"> </t>
    </r>
    <r>
      <rPr>
        <sz val="11"/>
        <color theme="1"/>
        <rFont val="Calibri"/>
        <family val="2"/>
        <scheme val="minor"/>
      </rPr>
      <t>Introduzca la fecha de revisión (idealmente en un plazo de 3 a 6 meses) y, en equipo, revisen cada indicador para ver qué ha mejorado, qué ha empeorado y qué ha permanecido igual a lo largo del tiempo.</t>
    </r>
    <r>
      <rPr>
        <sz val="11"/>
        <color theme="1"/>
        <rFont val="Calibri"/>
        <family val="2"/>
        <scheme val="minor"/>
      </rPr>
      <t xml:space="preserve"> </t>
    </r>
  </si>
  <si>
    <t>Resumen de las puntuaciones WASH FIT</t>
  </si>
  <si>
    <t>Número de indicadores*</t>
  </si>
  <si>
    <t>Número de indicadores evaluados</t>
  </si>
  <si>
    <t>Puntuación</t>
  </si>
  <si>
    <t>Puntuación %</t>
  </si>
  <si>
    <t>Escalas del JMP</t>
  </si>
  <si>
    <t>Agua</t>
  </si>
  <si>
    <t>Saneamiento</t>
  </si>
  <si>
    <t>Desechos de la atención de salud</t>
  </si>
  <si>
    <t>Higiene de las manos</t>
  </si>
  <si>
    <t>Limpieza ambiental</t>
  </si>
  <si>
    <t>Energía y medio ambiente</t>
  </si>
  <si>
    <t>Gestión y personal</t>
  </si>
  <si>
    <t>TOTAL</t>
  </si>
  <si>
    <r>
      <rPr>
        <sz val="11"/>
        <color rgb="FFFF0000"/>
        <rFont val="Calibri"/>
        <family val="2"/>
        <scheme val="minor"/>
      </rPr>
      <t>*Nota:</t>
    </r>
    <r>
      <rPr>
        <sz val="11"/>
        <color rgb="FFFF0000"/>
        <rFont val="Calibri"/>
        <family val="2"/>
        <scheme val="minor"/>
      </rPr>
      <t xml:space="preserve"> </t>
    </r>
    <r>
      <rPr>
        <sz val="11"/>
        <color rgb="FFFF0000"/>
        <rFont val="Calibri"/>
        <family val="2"/>
        <scheme val="minor"/>
      </rPr>
      <t xml:space="preserve">La columna D «Número de indicadores» </t>
    </r>
    <r>
      <rPr>
        <sz val="11"/>
        <color theme="1"/>
        <rFont val="Calibri"/>
        <family val="2"/>
        <scheme val="minor"/>
      </rPr>
      <t>no se actualiza automáticamente.</t>
    </r>
    <r>
      <rPr>
        <sz val="11"/>
        <color theme="1"/>
        <rFont val="Calibri"/>
        <family val="2"/>
        <scheme val="minor"/>
      </rPr>
      <t xml:space="preserve"> </t>
    </r>
    <r>
      <rPr>
        <sz val="11"/>
        <color theme="1"/>
        <rFont val="Calibri"/>
        <family val="2"/>
        <scheme val="minor"/>
      </rPr>
      <t>Si añade o elimina indicadores de otros ámbitos (por ejemplo, no evalúa los que no corresponden), deberá actualizar esta cifra.</t>
    </r>
    <r>
      <rPr>
        <sz val="11"/>
        <color theme="1"/>
        <rFont val="Calibri"/>
        <family val="2"/>
        <scheme val="minor"/>
      </rPr>
      <t xml:space="preserve"> </t>
    </r>
    <r>
      <rPr>
        <sz val="11"/>
        <color theme="1"/>
        <rFont val="Calibri"/>
        <family val="2"/>
        <scheme val="minor"/>
      </rPr>
      <t>Las columnas E, F, G e I se calcularán automáticamente.</t>
    </r>
    <r>
      <rPr>
        <sz val="11"/>
        <color theme="1"/>
        <rFont val="Calibri"/>
        <family val="2"/>
        <scheme val="minor"/>
      </rPr>
      <t xml:space="preserve"> </t>
    </r>
  </si>
  <si>
    <t xml:space="preserve">Tarea 2: Evaluación </t>
  </si>
  <si>
    <t>Tarea 3: Evaluación de riesgos</t>
  </si>
  <si>
    <t xml:space="preserve">Tarea 4: Plan de mejora </t>
  </si>
  <si>
    <t xml:space="preserve">Tarea 5: Seguimiento, revisión, adaptación, mejora </t>
  </si>
  <si>
    <t xml:space="preserve">Introduzca la fecha de la evaluación </t>
  </si>
  <si>
    <t xml:space="preserve">Introduzca la fecha de la revisión </t>
  </si>
  <si>
    <t xml:space="preserve">Ámbito </t>
  </si>
  <si>
    <t xml:space="preserve">Número de indicador </t>
  </si>
  <si>
    <r>
      <rPr>
        <b/>
        <sz val="11"/>
        <color theme="1"/>
        <rFont val="Arial"/>
        <family val="2"/>
      </rPr>
      <t>Indicador</t>
    </r>
    <r>
      <rPr>
        <b/>
        <sz val="11"/>
        <color theme="1"/>
        <rFont val="Arial"/>
        <family val="2"/>
      </rPr>
      <t xml:space="preserve"> 
</t>
    </r>
    <r>
      <rPr>
        <i/>
        <sz val="11"/>
        <color theme="1"/>
        <rFont val="Arial"/>
        <family val="2"/>
      </rPr>
      <t xml:space="preserve">
</t>
    </r>
  </si>
  <si>
    <r>
      <rPr>
        <b/>
        <sz val="11"/>
        <color theme="1"/>
        <rFont val="Arial"/>
        <family val="2"/>
      </rPr>
      <t xml:space="preserve">Última puntuación / situación 
</t>
    </r>
    <r>
      <rPr>
        <i/>
        <sz val="11"/>
        <color theme="1"/>
        <rFont val="Arial"/>
        <family val="2"/>
      </rPr>
      <t>(Utilice el filtro para ocultar los indicadores que no se evalúan)</t>
    </r>
    <r>
      <rPr>
        <b/>
        <sz val="11"/>
        <color theme="1"/>
        <rFont val="Arial"/>
        <family val="2"/>
      </rPr>
      <t xml:space="preserve">
</t>
    </r>
  </si>
  <si>
    <r>
      <rPr>
        <b/>
        <sz val="11"/>
        <color theme="1"/>
        <rFont val="Arial"/>
        <family val="2"/>
      </rPr>
      <t>Riesgos asociados al problema</t>
    </r>
    <r>
      <rPr>
        <sz val="11"/>
        <color theme="1"/>
        <rFont val="Arial"/>
        <family val="2"/>
      </rPr>
      <t xml:space="preserve">
</t>
    </r>
    <r>
      <rPr>
        <i/>
        <sz val="11"/>
        <color theme="1"/>
        <rFont val="Arial"/>
        <family val="2"/>
      </rPr>
      <t>Describa los posibles riesgos, incluidos los relacionados con la salud, la dignidad, la seguridad, el clima, la equidad, etc.</t>
    </r>
    <r>
      <rPr>
        <i/>
        <sz val="11"/>
        <color theme="1"/>
        <rFont val="Arial"/>
        <family val="2"/>
      </rPr>
      <t xml:space="preserve"> </t>
    </r>
    <r>
      <rPr>
        <b/>
        <sz val="11"/>
        <color theme="1"/>
        <rFont val="Arial"/>
        <family val="2"/>
      </rPr>
      <t xml:space="preserve">
</t>
    </r>
  </si>
  <si>
    <r>
      <rPr>
        <b/>
        <sz val="11"/>
        <color theme="1"/>
        <rFont val="Arial"/>
        <family val="2"/>
      </rPr>
      <t xml:space="preserve">Gravedad del riesgo para los usuarios del establecimiento (pacientes, personal y visitantes) y el medio ambiente
</t>
    </r>
    <r>
      <rPr>
        <i/>
        <sz val="11"/>
        <color theme="1"/>
        <rFont val="Arial"/>
        <family val="2"/>
      </rPr>
      <t>Puntuación de 0 a 10 
(0 corresponde al menor riesgo, 10 corresponde al mayor riesgo)</t>
    </r>
  </si>
  <si>
    <r>
      <rPr>
        <b/>
        <sz val="11"/>
        <color theme="1"/>
        <rFont val="Arial"/>
        <family val="2"/>
      </rPr>
      <t xml:space="preserve">Probabilidad de que se produzca 
</t>
    </r>
    <r>
      <rPr>
        <i/>
        <sz val="11"/>
        <color theme="1"/>
        <rFont val="Arial"/>
        <family val="2"/>
      </rPr>
      <t>Puntuación de 0 a 10 
(0 corresponde a la menor probabilidad, 10 corresponde a la mayor probalilidad)</t>
    </r>
  </si>
  <si>
    <r>
      <rPr>
        <b/>
        <sz val="11"/>
        <color theme="1"/>
        <rFont val="Arial"/>
        <family val="2"/>
      </rPr>
      <t xml:space="preserve">Puntuación del riesgo </t>
    </r>
    <r>
      <rPr>
        <i/>
        <sz val="11"/>
        <color rgb="FF000000"/>
        <rFont val="Arial"/>
        <family val="2"/>
      </rPr>
      <t xml:space="preserve">
El riesgo total se calculará automáticamente a partir de los dos criterios puntuados en las columnas G y H. 
Utilice la función «ordenar» para clasificar los problemas de mayor a menor riesgo.</t>
    </r>
    <r>
      <rPr>
        <i/>
        <sz val="11"/>
        <color rgb="FF000000"/>
        <rFont val="Arial"/>
        <family val="2"/>
      </rPr>
      <t xml:space="preserve">  </t>
    </r>
  </si>
  <si>
    <r>
      <rPr>
        <b/>
        <sz val="11"/>
        <color theme="1"/>
        <rFont val="Arial"/>
        <family val="2"/>
      </rPr>
      <t xml:space="preserve">Acción o acciones concretas que deben emprenderse para dar solución al problema
</t>
    </r>
    <r>
      <rPr>
        <i/>
        <sz val="11"/>
        <color theme="1"/>
        <rFont val="Arial"/>
        <family val="2"/>
      </rPr>
      <t>Enumere todas las acciones necesarias.</t>
    </r>
    <r>
      <rPr>
        <i/>
        <sz val="11"/>
        <color theme="1"/>
        <rFont val="Arial"/>
        <family val="2"/>
      </rPr>
      <t xml:space="preserve"> </t>
    </r>
  </si>
  <si>
    <t xml:space="preserve">Fecha prevista de finalización </t>
  </si>
  <si>
    <r>
      <rPr>
        <b/>
        <sz val="11"/>
        <color theme="1"/>
        <rFont val="Arial"/>
        <family val="2"/>
      </rPr>
      <t xml:space="preserve">Recursos necesarios
</t>
    </r>
    <r>
      <rPr>
        <i/>
        <sz val="11"/>
        <color theme="1"/>
        <rFont val="Arial"/>
        <family val="2"/>
      </rPr>
      <t>Recursos financieros, materiales y humanos</t>
    </r>
    <r>
      <rPr>
        <i/>
        <sz val="11"/>
        <color theme="1"/>
        <rFont val="Arial"/>
        <family val="2"/>
      </rPr>
      <t xml:space="preserve"> </t>
    </r>
  </si>
  <si>
    <t xml:space="preserve">Persona(s)/ organización responsable </t>
  </si>
  <si>
    <r>
      <rPr>
        <b/>
        <sz val="11"/>
        <color theme="1"/>
        <rFont val="Arial"/>
        <family val="2"/>
      </rPr>
      <t xml:space="preserve">Costos/gasto 
</t>
    </r>
    <r>
      <rPr>
        <i/>
        <sz val="11"/>
        <color theme="1"/>
        <rFont val="Arial"/>
        <family val="2"/>
      </rPr>
      <t>Indique los costos reales desembolsados hasta la fecha para llevar a cabo la actividad</t>
    </r>
  </si>
  <si>
    <r>
      <rPr>
        <b/>
        <sz val="11"/>
        <color theme="1"/>
        <rFont val="Arial"/>
        <family val="2"/>
      </rPr>
      <t xml:space="preserve">Situación
</t>
    </r>
    <r>
      <rPr>
        <i/>
        <sz val="11"/>
        <color theme="1"/>
        <rFont val="Arial"/>
        <family val="2"/>
      </rPr>
      <t>Elija de la lista desplegable</t>
    </r>
    <r>
      <rPr>
        <i/>
        <sz val="11"/>
        <color theme="1"/>
        <rFont val="Arial"/>
        <family val="2"/>
      </rPr>
      <t xml:space="preserve"> </t>
    </r>
  </si>
  <si>
    <r>
      <rPr>
        <b/>
        <sz val="11"/>
        <color theme="1"/>
        <rFont val="Arial"/>
        <family val="2"/>
      </rPr>
      <t>¿Ha mejorado, empeorado o no ha cambiado el indicador desde la última evaluación?</t>
    </r>
    <r>
      <rPr>
        <b/>
        <sz val="11"/>
        <color theme="1"/>
        <rFont val="Arial"/>
        <family val="2"/>
      </rPr>
      <t xml:space="preserve"> 
</t>
    </r>
    <r>
      <rPr>
        <i/>
        <sz val="11"/>
        <color theme="1"/>
        <rFont val="Arial"/>
        <family val="2"/>
      </rPr>
      <t>Añada una columna para cada nueva revisión</t>
    </r>
  </si>
  <si>
    <t xml:space="preserve">Si la actividad está en curso o se ha retrasado, ¿qué medidas correctivas o adicionales se requieren? 
Si la actividad se ha completado, ¿cómo se mantendrá el cambio positivo? </t>
  </si>
  <si>
    <t>¿Cuándo se evaluará o revisará de nuevo el problema?</t>
  </si>
  <si>
    <t>Otros comentarios o notas</t>
  </si>
  <si>
    <t>Higiene de manos</t>
  </si>
  <si>
    <t xml:space="preserve">Gestión y personal </t>
  </si>
  <si>
    <t>Puntuaciones WASHFIT</t>
  </si>
  <si>
    <t>Pregunta</t>
  </si>
  <si>
    <t xml:space="preserve">Categoría </t>
  </si>
  <si>
    <t>Indicador</t>
  </si>
  <si>
    <t xml:space="preserve">Verde (2) </t>
  </si>
  <si>
    <t xml:space="preserve">Amarillo (1) </t>
  </si>
  <si>
    <t>Rojo (0)</t>
  </si>
  <si>
    <t>PUNTUACIÓN</t>
  </si>
  <si>
    <t>Notas explicativas</t>
  </si>
  <si>
    <t xml:space="preserve">COMENTARIOS </t>
  </si>
  <si>
    <t>W_1a</t>
  </si>
  <si>
    <t xml:space="preserve">Abastecimiento de agua
Responda a 
1A o 1B
</t>
  </si>
  <si>
    <t xml:space="preserve">Abastecimiento de agua mejorado accesible en las instalaciones (dentro de la edificación del establecimiento)
</t>
  </si>
  <si>
    <t>Abastecimiento de agua mejorado accesible en las instalaciones (pero fuera del edificio del establecimiento)</t>
  </si>
  <si>
    <t>No existe acceso a una fuente de agua mejorada en las instalaciones</t>
  </si>
  <si>
    <t>W_1b</t>
  </si>
  <si>
    <t>El establecimiento dispone de un suministro de agua por tubería en las instalaciones</t>
  </si>
  <si>
    <t>El agua está canalizada dentro del establecimiento hasta todos los servicios de alto riesgo (maternidad, quirófano, cuidados intensivos/UCI)</t>
  </si>
  <si>
    <t xml:space="preserve">El agua está canalizada dentro del establecimiento pero no hasta los servicios de alto riesgo </t>
  </si>
  <si>
    <t>No hay suministro de agua canalizado</t>
  </si>
  <si>
    <t>W_2</t>
  </si>
  <si>
    <t>Abastecimiento de agua /
Fontanería</t>
  </si>
  <si>
    <t>• Esencial
• Sala</t>
  </si>
  <si>
    <t>Todos los grifos están conectados a un suministro de agua disponible y en funcionamiento, sin fugas en las tuberías</t>
  </si>
  <si>
    <t xml:space="preserve">Todos los grifos están conectados y en funcionamiento </t>
  </si>
  <si>
    <t xml:space="preserve">Más de la mitad de los grifos están conectados y en funcionamiento </t>
  </si>
  <si>
    <t xml:space="preserve">Menos de la mitad de los grifos están conectados y en funcionamiento </t>
  </si>
  <si>
    <t xml:space="preserve">Las tuberías de agua deben inspeccionarse periódicamente y debe haber un sistema para reparar las fugas en cuanto se detecten. 
En los establecimientos grandes, debe haber un grifo funcional disponible en las áreas de consulta de cada planta y en cada pabellón o ala principal del establecimiento, para fines de limpieza ambiental. 
</t>
  </si>
  <si>
    <t>W_3a</t>
  </si>
  <si>
    <t xml:space="preserve">Disponibilidad de agua </t>
  </si>
  <si>
    <t>• Esencial</t>
  </si>
  <si>
    <t xml:space="preserve">Se dispone de agua durante todo el tiempo de actividad del establecimiento </t>
  </si>
  <si>
    <t xml:space="preserve">Se dispone de agua los siete días de la semana, durante todo el día, todos los días </t>
  </si>
  <si>
    <t xml:space="preserve">Se dispone de agua menos de cuatro días a la semana y/o no se dispone de agua durante más de la mitad del día </t>
  </si>
  <si>
    <t xml:space="preserve">Debe disponerse de agua en el establecimiento durante todos los días/horas en que esté abierto y preste atención. 
</t>
  </si>
  <si>
    <t>W_3b</t>
  </si>
  <si>
    <t xml:space="preserve">Se dispone de agua en el momento en que se realiza la evaluación de WASH FIT </t>
  </si>
  <si>
    <t xml:space="preserve">Se dispone de agua en todo el establecimiento </t>
  </si>
  <si>
    <t>Se dispone de agua en algunos puntos de agua, pero no en todos</t>
  </si>
  <si>
    <t xml:space="preserve">No se dispone de agua </t>
  </si>
  <si>
    <t xml:space="preserve">Esta pregunta se ajusta a la pregunta recomendada por el Programa Conjunto de Monitoreo «¿Hay agua disponible en la acometida principal de agua en el momento de la encuesta?» Esta pregunta, en combinación con W_1, puede utilizarse para calcular los niveles de servicio de agua del Programa Conjunto de Monitoreo. </t>
  </si>
  <si>
    <t>W_4</t>
  </si>
  <si>
    <t>• Esencial
•  Clima</t>
  </si>
  <si>
    <t>Se dispone de agua todo el año (es decir, no está afectado por la estacionalidad, la variabilidad meteorológica, sucesos extremos u otras limitaciones).</t>
  </si>
  <si>
    <t>Se dispone de agua todo el año</t>
  </si>
  <si>
    <t>Se produce escasez de agua durante uno o dos meses</t>
  </si>
  <si>
    <t>Se produce escasez de agua durante tres meses o más</t>
  </si>
  <si>
    <t>W_5</t>
  </si>
  <si>
    <t>El sistema principal de abastecimiento de agua ha funcionado durante los últimos tres meses sin interrupciones importantes</t>
  </si>
  <si>
    <t xml:space="preserve">En los últimos tres meses, el sistema principal de abastecimiento de agua no ha sufrido ninguna interrupción o se ha subsanado en un plazo de 48 horas </t>
  </si>
  <si>
    <t xml:space="preserve">El sistema de abastecimiento de agua ha sufrido interrupciones, pero se han subsanado en el plazo de una semana </t>
  </si>
  <si>
    <t xml:space="preserve">Una interrupción es la ausencia de suministro de agua O el sistema suministra menos del 50% del caudal previsto en el diseño. </t>
  </si>
  <si>
    <t>W_6</t>
  </si>
  <si>
    <t>• Avanzado 
•  Clima</t>
  </si>
  <si>
    <t>Hay una fuente mejorada adicional de agua identificada, disponible y accesible</t>
  </si>
  <si>
    <t xml:space="preserve">Hay una fuente de agua adicional identificada pero no mejorada o mejorada pero fácilmente accesible </t>
  </si>
  <si>
    <t xml:space="preserve">No hay ninguna fuente de agua adicional disponible </t>
  </si>
  <si>
    <t xml:space="preserve">Puede que sea necesario el tratamiento del agua para el suministro de reserva, ya que puede tener un alto nivel de arsénico o problemas similares </t>
  </si>
  <si>
    <t>W_7</t>
  </si>
  <si>
    <t>La cantidad de agua es suficiente para todos los usos</t>
  </si>
  <si>
    <t>La cantidad de agua es suficiente para todos los usos en todo el establecimiento</t>
  </si>
  <si>
    <t xml:space="preserve">La cantidad de agua es suficiente para el 75% de las necesidades (para todos los servicios y usos)  </t>
  </si>
  <si>
    <t>La cantidad de agua es suficiente para menos del 75% de las necesidades</t>
  </si>
  <si>
    <t xml:space="preserve">Las necesidades de agua variarán en función del tipo de establecimiento y del número de pacientes. 
Para calcular las necesidades de agua del establecimiento, deberán sumarse las necesidades siguientes o las normas nacionales aplicables (téngase en cuenta que las necesidades pueden variar en los distintos meses del año, por lo que hay que basar los cálculos en el mes que se requiera más agua):
Pacientes ambulatorios (5 litros/consulta) + Pacientes hospitalizados (40–60 litros/paciente/día) + Quirófanos y salas de parto (100 litros/intervención) + Unidad de alimentación complementaria con raciones secas (0,5–5 litros/consulta en función del tiempo de espera) + Unidad de tratamiento del cólera (60 litros/paciente/día). Fuente: Normas básicas de higiene del entorno en la asistencia sanitaria (OMS, 2008).
Estas cantidades tienen en cuenta el agua necesaria para beber, la limpieza ambiental y el lavado de ropa, la higiene de las manos y la gestión de los desechos.  Obsérvese que no se incluye el agua para usos médicos específicos (como la diálisis). </t>
  </si>
  <si>
    <t>W_8</t>
  </si>
  <si>
    <t>El establecimiento cuenta con depósitos para almacenar agua en caso de que se interrumpa el suministro principal, y los depósitos de almacenamiento de agua están protegidos (por ejemplo, de los fenómenos meteorológicos extremos relacionados con el clima) y se gestionan adecuadamente (por ejemplo, se inspeccionan, se limpian o desinfectan con regularidad), y son suficientes para satisfacer las necesidades del establecimiento durante dos días</t>
  </si>
  <si>
    <t xml:space="preserve">Se dispone de almacenamiento de agua, el agua está protegida y es suficiente para las necesidades de dos días </t>
  </si>
  <si>
    <t xml:space="preserve">El agua es suficiente para dos días pero no está protegida o está protegida pero solo es suficiente para un día </t>
  </si>
  <si>
    <t xml:space="preserve">Se dispone de almacenamiento para menos de un día de necesidades o no se dispone de ninguno </t>
  </si>
  <si>
    <t xml:space="preserve">El almacenamiento de agua debe estar protegido contra la contaminación y poder soportar fenómenos meteorológicos extremos. 
Para calcular los requisitos de almacenamiento de agua del establecimiento, deberán calcularse los requisitos (indicador W_7) necesarios para 24 horas y multiplicarse por 2 para obtener el total para 48 horas. 
Debe disponerse de un almacenamiento de reserva adicional durante los periodos de alto riesgo. Siempre que sea posible, debe disponerse de un almacenamiento para más de dos días y dar prioridad al agua para los servicios esenciales o que salvan vidas (por ejemplo, salas de parto, salas de cuidados intensivos). </t>
  </si>
  <si>
    <t>W_9</t>
  </si>
  <si>
    <t>• Avanzado 
• Clima</t>
  </si>
  <si>
    <r>
      <rPr>
        <i/>
        <sz val="11"/>
        <color rgb="FF000000"/>
        <rFont val="Arial"/>
        <family val="2"/>
      </rPr>
      <t>[Cuando las precipitaciones son suficientes y regulares]</t>
    </r>
    <r>
      <rPr>
        <sz val="11"/>
        <color rgb="FF000000"/>
        <rFont val="Arial"/>
        <family val="2"/>
      </rPr>
      <t xml:space="preserve">
Los sistemas de recogida de agua de lluvia (con almacenamiento seguro) están en funcionamiento y almacenan el agua de forma segura</t>
    </r>
  </si>
  <si>
    <t xml:space="preserve">Existen sistemas de recogida de aguas pluviales en funcionamiento con almacenamiento seguro </t>
  </si>
  <si>
    <t>Existen sistemas de recogida de aguas pluviales, pero el almacenamiento no es seguro ni suficiente o se producen fugas</t>
  </si>
  <si>
    <t>No se utiliza ningún sistema de recogida de aguas pluviales (aunque pueda disponerse de agua de lluvia)</t>
  </si>
  <si>
    <t xml:space="preserve">Los canalones y tejados que se utilizan para la captación de aguas pluviales y los depósitos de almacenamiento deben limpiarse con regularidad, al menos una vez al mes o cuando sea necesario durante las tormentas y las lluvias intensas. 
El sistema también debería utilizar un dispositivo de primera descarga diseñado para desviar la primera parte del agua de lluvia contaminada para que no entre en el tanque de almacenamiento y una unidad de filtrado. </t>
  </si>
  <si>
    <t>W_10</t>
  </si>
  <si>
    <t xml:space="preserve">Conservación del agua </t>
  </si>
  <si>
    <t>Se utilizan estrategias de reducción del gasto de agua para reducir el desperdicio de agua.</t>
  </si>
  <si>
    <t xml:space="preserve">Se utilizan estrategias de reducción del gasto de agua de forma efectiva y se evita el desperdicio de agua </t>
  </si>
  <si>
    <t>Se utilizan estrategias de reducción del gasto de agua, pero sigue existiendo un cierto desperdicio de agua que podría evitarse</t>
  </si>
  <si>
    <t>No se utilizan estrategias de reducción del gasto de agua</t>
  </si>
  <si>
    <r>
      <rPr>
        <sz val="11"/>
        <color rgb="FF000000"/>
        <rFont val="Arial"/>
        <family val="2"/>
      </rPr>
      <t>Las estrategias de reducción del agua comprenden el uso de lavabos de alta eficiencia y bajo caudal para lavarse las manos, lavadoras de bajo consumo de agua (y otras estrategias para la lavandería y la limpieza), la garantía de que las tuberías y la grifería no tengan fugas (y el uso de un sistema para informar y arreglar los grifos con fugas el mismo día), la comprobación de los contadores para analizar el uso del agua, y el uso de aguas residuales grises y/o aguas pluviales cuando están disponibles para descargar los inodoros, limpiar las zonas exteriores pavimentadas, regar las plantas, etc. 
En caso de eventos climáticos o emergencias, puede ser necesario tomar medidas adicionales, por ejemplo, dar prioridad al agua para los servicios esenciales o que salvan vidas (por ejemplo, salas de parto, salas de cuidados intensivos); identificar a los usuarios prioritarios en caso de escasez (los usuarios prioritarios pueden ser las madres que dan a luz, los niños pequeños, los ancianos o las personas subalimentadas).</t>
    </r>
    <r>
      <rPr>
        <sz val="11"/>
        <color rgb="FF000000"/>
        <rFont val="Arial"/>
        <family val="2"/>
      </rPr>
      <t xml:space="preserve"> </t>
    </r>
  </si>
  <si>
    <t>W_11</t>
  </si>
  <si>
    <t>Agua potable</t>
  </si>
  <si>
    <r>
      <rPr>
        <i/>
        <sz val="11"/>
        <rFont val="Arial"/>
        <family val="2"/>
      </rPr>
      <t>[Cuando se realiza la desinfección con cloro]</t>
    </r>
    <r>
      <rPr>
        <sz val="11"/>
        <rFont val="Arial"/>
        <family val="2"/>
      </rPr>
      <t xml:space="preserve">
El agua potable tiene una concentración residual de cloro libre adecuada (≥0,2 mg/l o ≥0,5 mg/l en caso de emergencia)</t>
    </r>
    <r>
      <rPr>
        <sz val="11"/>
        <rFont val="Arial"/>
        <family val="2"/>
      </rPr>
      <t xml:space="preserve"> </t>
    </r>
  </si>
  <si>
    <t xml:space="preserve">Se dispone de agua potable con una concentración residual de cloro libre adecuada </t>
  </si>
  <si>
    <t xml:space="preserve">Existe una concentración residual de cloro libre, pero es &lt;0,2 mg/l </t>
  </si>
  <si>
    <t>No se conoce la concentración residual/no se dispone de capacidad para analizarla/no se dispone de agua potable</t>
  </si>
  <si>
    <t>W_12</t>
  </si>
  <si>
    <r>
      <t xml:space="preserve">El suministro de agua presenta un riesgo bajo o nulo para la salud pública, medido por la ausencia de </t>
    </r>
    <r>
      <rPr>
        <i/>
        <sz val="11"/>
        <rFont val="Arial"/>
        <family val="2"/>
      </rPr>
      <t>E. coli</t>
    </r>
    <r>
      <rPr>
        <sz val="11"/>
        <rFont val="Arial"/>
        <family val="2"/>
      </rPr>
      <t xml:space="preserve"> por 100 ml y/o por la puntuación de riesgo de la inspección sanitaria.</t>
    </r>
  </si>
  <si>
    <r>
      <t xml:space="preserve">El agua potable está libre de </t>
    </r>
    <r>
      <rPr>
        <i/>
        <sz val="11"/>
        <color rgb="FF000000"/>
        <rFont val="Arial"/>
        <family val="2"/>
      </rPr>
      <t>E.coli</t>
    </r>
    <r>
      <rPr>
        <sz val="11"/>
        <color rgb="FF000000"/>
        <rFont val="Arial"/>
        <family val="2"/>
      </rPr>
      <t xml:space="preserve"> O presenta un riesgo bajo según el formulario de inspección sanitaria</t>
    </r>
    <r>
      <rPr>
        <sz val="11"/>
        <color rgb="FF000000"/>
        <rFont val="Arial"/>
        <family val="2"/>
      </rPr>
      <t xml:space="preserve"> </t>
    </r>
  </si>
  <si>
    <r>
      <t xml:space="preserve">La concentración de </t>
    </r>
    <r>
      <rPr>
        <i/>
        <sz val="11"/>
        <rFont val="Arial"/>
        <family val="2"/>
      </rPr>
      <t>E. Coli</t>
    </r>
    <r>
      <rPr>
        <sz val="11"/>
        <rFont val="Arial"/>
        <family val="2"/>
      </rPr>
      <t xml:space="preserve"> en el agua potable es ≤10 /100ml O de riesgo medio según el formulario de inspección sanitaria</t>
    </r>
    <r>
      <rPr>
        <sz val="11"/>
        <rFont val="Arial"/>
        <family val="2"/>
      </rPr>
      <t xml:space="preserve"> </t>
    </r>
  </si>
  <si>
    <r>
      <t xml:space="preserve">La concentración de </t>
    </r>
    <r>
      <rPr>
        <i/>
        <sz val="11"/>
        <color rgb="FF000000"/>
        <rFont val="Arial"/>
        <family val="2"/>
      </rPr>
      <t>E. Coli</t>
    </r>
    <r>
      <rPr>
        <sz val="11"/>
        <color rgb="FF000000"/>
        <rFont val="Arial"/>
        <family val="2"/>
      </rPr>
      <t xml:space="preserve"> es &gt;10/100ml / No se sabe si está presente / No se tiene capacidad para analizar el agua / No se dispone de agua potable O el riesgo es alto según el formulario de inspección sanitaria</t>
    </r>
    <r>
      <rPr>
        <sz val="11"/>
        <color rgb="FF000000"/>
        <rFont val="Arial"/>
        <family val="2"/>
      </rPr>
      <t xml:space="preserve"> </t>
    </r>
  </si>
  <si>
    <t>W_13</t>
  </si>
  <si>
    <t>Calidad del agua</t>
  </si>
  <si>
    <t xml:space="preserve">• Avanzado </t>
  </si>
  <si>
    <t>El agua se trata y regula mediante un servicio de canalización o el agua se trata periódicamente con una tecnología de reconocida eficacia</t>
  </si>
  <si>
    <t xml:space="preserve">El agua se trata con una tecnología de reconocida eficacia, pero no de forma periódica </t>
  </si>
  <si>
    <t xml:space="preserve">El agua no se trata o se trata con una tecnología que no cumple las normas de la OMS </t>
  </si>
  <si>
    <t>W_14</t>
  </si>
  <si>
    <t xml:space="preserve">• Avanzado 
• Clima 
</t>
  </si>
  <si>
    <t>La calidad del agua de todos los suministros de agua (suministros primarios, de reserva y suplementarios) se analiza de forma rutinaria por un miembro del personal y/o una autoridad independiente (por ejemplo, un organismo de vigilancia) con arreglo a las normas nacionales</t>
  </si>
  <si>
    <t>La calidad del agua se analiza de forma rutinaria y periódica con arreglo a las normas nacionales</t>
  </si>
  <si>
    <t xml:space="preserve">La calidad del agua se analiza pero no de forma rutinaria o periódica </t>
  </si>
  <si>
    <t>No se realizan análisis o no existen normas nacionales</t>
  </si>
  <si>
    <t xml:space="preserve">Deben realizarse pruebas rutinarias de la calidad del agua. La verificación puede ser realizada por un miembro del personal del establecimiento o por un organismo externo. 
El agua potable cumple las normas de calidad de la OMS (Guidelines for drinking-water quality (OMS 2017)) o las normas nacionales: https://www.who.int/publications/i/item/9789241549950
</t>
  </si>
  <si>
    <t>W_15</t>
  </si>
  <si>
    <t>• Avanzado
• Sala</t>
  </si>
  <si>
    <t>Se dispone de agua potable en todos los lugares y en todo momento</t>
  </si>
  <si>
    <t xml:space="preserve">Se dispone de agua potable pero solo en algunos lugares, solo a veces </t>
  </si>
  <si>
    <t>No se dispone de agua potable</t>
  </si>
  <si>
    <t>W_16</t>
  </si>
  <si>
    <t xml:space="preserve">Duchas
</t>
  </si>
  <si>
    <t xml:space="preserve">•  Avanzado 
•  Sala
•  Hospitales/ establecimientos terciarios </t>
  </si>
  <si>
    <r>
      <rPr>
        <i/>
        <sz val="11"/>
        <color rgb="FF000000"/>
        <rFont val="Arial"/>
        <family val="2"/>
      </rPr>
      <t>[Establecimientos con servicios para pacientes hospitalizados]</t>
    </r>
    <r>
      <rPr>
        <sz val="11"/>
        <color rgb="FF000000"/>
        <rFont val="Arial"/>
        <family val="2"/>
      </rPr>
      <t xml:space="preserve">
Se dispone de al menos una ducha o zona de baño por cada 40 pacientes ingresados o por sala (lo que sea menor) y está en funcionamiento y es accesible</t>
    </r>
  </si>
  <si>
    <t xml:space="preserve">Se dispone de duchas en cada sala o por cada 40 pacientes y son funcionales y accesibles </t>
  </si>
  <si>
    <t>Se dispone de duchas, pero menos de una ducha funcional y accesible por cada 40 pacientes/sala</t>
  </si>
  <si>
    <t xml:space="preserve">No se dispone de duchas </t>
  </si>
  <si>
    <t xml:space="preserve">Las duchas deben ser accesibles: con iluminación (de día y de noche) y la altura del interruptor de la luz debe ser de 120 cm como máximo. La puerta de la ducha debe tener una cerradura que funcione, debe poder cerrarse desde el interior y la altura de la cerradura debe ser como máximo de 70 cm. El espacio entre la puerta y el suelo es de 5 cm como máximo. El espacio entre el techo y la pared es de 10 cm como máximo. No hay hueco en la pared ni en la puerta. 
La ducha dispone de barras para agarrarse fijadas al suelo o a las paredes laterales a una altura de entre 70 cm y 80 cm. La zona de ducha o baño dispone de un asiento opcional. La zona de ducha o baño tiene un mínimo de 150cm x 150cm para permitir el espacio de maniobra y/o una persona adicional (cuidador).
</t>
  </si>
  <si>
    <t>W_17</t>
  </si>
  <si>
    <t>Duchas</t>
  </si>
  <si>
    <t>•  Avanzado 
•  Sala
•  Establecimientos donde se producen partos</t>
  </si>
  <si>
    <t>Se dispone de una ducha o espacio funcional para las mujeres que es privado y se puede cerrar con llave en el área de trabajo de parto y parto</t>
  </si>
  <si>
    <t>Sí, se dispone de una ducha funcional o un espacio para lavarse en la zona de trabajo de parto y parto</t>
  </si>
  <si>
    <t>Se dispone de una ducha o espacio funcional para lavarse pero no en la zona de trabajo de parto y parto, o en la zona correcta pero sin ser funcional</t>
  </si>
  <si>
    <t>No se dispone de ducha o espacio para lavarse para las mujeres</t>
  </si>
  <si>
    <t>Puntuación total</t>
  </si>
  <si>
    <t xml:space="preserve">Número de indicadores de agua evaluados: </t>
  </si>
  <si>
    <t>Puntuación total en AGUA (%)</t>
  </si>
  <si>
    <t>COMENTARIOS</t>
  </si>
  <si>
    <t>S_1</t>
  </si>
  <si>
    <t>Retretes</t>
  </si>
  <si>
    <t>Hay dos o más retretes mejorados para pacientes externos más uno por cada 20 usuarios/pacientes ingresados</t>
  </si>
  <si>
    <t>Se cumple el requisito para los pacientes externos o los pacientes ingresados, pero no para ambos.</t>
  </si>
  <si>
    <r>
      <rPr>
        <sz val="11"/>
        <color theme="1"/>
        <rFont val="Arial"/>
        <family val="2"/>
      </rPr>
      <t xml:space="preserve">Las instalaciones de saneamiento </t>
    </r>
    <r>
      <rPr>
        <b/>
        <sz val="11"/>
        <color theme="1"/>
        <rFont val="Arial"/>
        <family val="2"/>
      </rPr>
      <t>mejoradas</t>
    </r>
    <r>
      <rPr>
        <sz val="11"/>
        <color theme="1"/>
        <rFont val="Arial"/>
        <family val="2"/>
      </rPr>
      <t xml:space="preserve"> engloban inodoros con tanque de agua con vertido al alcantarillado o fosa séptica y pozo de infiltración, letrinas de pozo mejoradas con ventilación, letrinas de pozo con losa e inodoros de compostaje.</t>
    </r>
    <r>
      <rPr>
        <sz val="11"/>
        <color theme="1"/>
        <rFont val="Arial"/>
        <family val="2"/>
      </rPr>
      <t xml:space="preserve"> 
</t>
    </r>
    <r>
      <rPr>
        <b/>
        <sz val="11"/>
        <color theme="1"/>
        <rFont val="Arial"/>
        <family val="2"/>
      </rPr>
      <t>Número:</t>
    </r>
    <r>
      <rPr>
        <b/>
        <sz val="11"/>
        <color theme="1"/>
        <rFont val="Arial"/>
        <family val="2"/>
      </rPr>
      <t xml:space="preserve"> </t>
    </r>
    <r>
      <rPr>
        <sz val="11"/>
        <color theme="1"/>
        <rFont val="Arial"/>
        <family val="2"/>
      </rPr>
      <t>En función del tamaño del establecimiento, podrían necesitarse más letrinas.</t>
    </r>
    <r>
      <rPr>
        <sz val="11"/>
        <color theme="1"/>
        <rFont val="Arial"/>
        <family val="2"/>
      </rPr>
      <t xml:space="preserve"> </t>
    </r>
    <r>
      <rPr>
        <sz val="11"/>
        <color theme="1"/>
        <rFont val="Arial"/>
        <family val="2"/>
      </rPr>
      <t>En el caso de los establecimientos más grandes con varios pabellones, donde dos retretes para pacientes externos no son suficientes, se recomienda (cuando sea factible) que cada departamento ambulatorio disponga de dos retretes.</t>
    </r>
    <r>
      <rPr>
        <sz val="11"/>
        <color theme="1"/>
        <rFont val="Arial"/>
        <family val="2"/>
      </rPr>
      <t xml:space="preserve"> </t>
    </r>
    <r>
      <rPr>
        <sz val="11"/>
        <color theme="1"/>
        <rFont val="Arial"/>
        <family val="2"/>
      </rPr>
      <t>Los retretes también pueden ser utilizados por tutores, cuidadores y visitantes.</t>
    </r>
    <r>
      <rPr>
        <sz val="11"/>
        <color theme="1"/>
        <rFont val="Arial"/>
        <family val="2"/>
      </rPr>
      <t xml:space="preserve"> </t>
    </r>
    <r>
      <rPr>
        <sz val="11"/>
        <color theme="1"/>
        <rFont val="Arial"/>
        <family val="2"/>
      </rPr>
      <t>Un gran número de visitantes aumenta la demanda de infraestructuras sanitarias y de limpieza, y esto debe tenerse en cuenta.</t>
    </r>
    <r>
      <rPr>
        <sz val="11"/>
        <color theme="1"/>
        <rFont val="Arial"/>
        <family val="2"/>
      </rPr>
      <t xml:space="preserve">  </t>
    </r>
  </si>
  <si>
    <t>S_2</t>
  </si>
  <si>
    <t xml:space="preserve">Todos los retretes para pacientes están disponibles y son utilizables 
</t>
  </si>
  <si>
    <t>Todos los retretes para pacientes están disponibles y son utilizables</t>
  </si>
  <si>
    <t xml:space="preserve">Ninguno de los retretes para pacientes está disponible o es utilizable </t>
  </si>
  <si>
    <t>S_3</t>
  </si>
  <si>
    <t>Todos los retretes tienen un lugar para lavarse las manos en funcionamiento a menos de cinco metros de distancia</t>
  </si>
  <si>
    <t xml:space="preserve">Al menos el 50% de los retretes tienen un lugar para lavarse las manos en funcionamiento a menos de cinco metros de distancia </t>
  </si>
  <si>
    <t>Menos del 50% de los retretes tienen un lugar para lavarse las manos en funcionamiento a menos de cinco metros de distancia</t>
  </si>
  <si>
    <t>S_4</t>
  </si>
  <si>
    <t xml:space="preserve">Se dispone al menos de un retrete mejorado para el personal, y los retretes están claramente diferenciados o señalizados </t>
  </si>
  <si>
    <t xml:space="preserve">Se dispone al menos de un retrete en funcionamiento para uso del personal, y está claramente diferenciado o señalizado </t>
  </si>
  <si>
    <t>Se dispone de un retrete para uso del personal, pero no está claramente diferenciado o señalizado, o no está en funcionamiento</t>
  </si>
  <si>
    <t xml:space="preserve">No existe un retrete diferenciado para uso del personal, o los retretes no están mejorados </t>
  </si>
  <si>
    <t>S_5</t>
  </si>
  <si>
    <t>Los retretes mejorados están claramente diferenciados o señalizados como masculinos, femeninos o de género neutro, y ofrecen intimidad (es decir, un solo inodoro o recinto) si son de género neutro.</t>
  </si>
  <si>
    <t xml:space="preserve">Se dispone de retretes separados para hombres y mujeres y están claramente señalizados (y ofrecen intimidad a los usuarios) </t>
  </si>
  <si>
    <t xml:space="preserve">Se dispone de retretes separados, pero no están claramente señalizados </t>
  </si>
  <si>
    <t xml:space="preserve">No se dispone de retretes separados y no existe intimidad en otros retretes o los retretes no están mejorados </t>
  </si>
  <si>
    <t>S_6</t>
  </si>
  <si>
    <t xml:space="preserve">Al menos un retrete mejorado utilizable satisface las necesidades de gestión de la higiene menstrual </t>
  </si>
  <si>
    <t>Uno o más retretes utilizables satisfacen las necesidades de gestión de la higiene menstrual</t>
  </si>
  <si>
    <t>Se dispone de un espacio para que las mujeres puedan lavarse pero no hay agua, el retrete no está limpio/está en mal estado o se dispone de un contenedor para la eliminación de desechos pero está lleno</t>
  </si>
  <si>
    <t>S_7</t>
  </si>
  <si>
    <t>Al menos un retrete mejorado en funcionamiento satisfice las necesidades de las personas con movilidad reducida</t>
  </si>
  <si>
    <t>Uno o más retretes en funcionamiento satisficen las necesidades de las personas con movilidad reducida</t>
  </si>
  <si>
    <t xml:space="preserve">El retrete satisface las necesidades de las personas con movilidad reducida pero no está en funcionamiento, o está en funcionamiento pero solo satisface parcialmente las necesidades de las personas con movilidad reducida </t>
  </si>
  <si>
    <t xml:space="preserve">No se dispone de retretes para usuarios con discapacidad o los retretes no están mejorados </t>
  </si>
  <si>
    <r>
      <rPr>
        <sz val="11"/>
        <color rgb="FF000000"/>
        <rFont val="Arial"/>
        <family val="2"/>
      </rPr>
      <t>Se considera que un retrete satisface las necesidades de las personas con movilidad reducida si cumple las siguientes condiciones: se puede acceder sin escaleras o escalones, dispone de barra de apoyo anclada al suelo o las paredes laterales, la puerta tiene al menos 80 cm de ancho, El inodoro tiene un asiento elevado (entre 40 y 48 cm de altura), dispone de un respaldo y el cubículo tiene espacio para moverse y maniobrar (150x150 cm).</t>
    </r>
    <r>
      <rPr>
        <sz val="11"/>
        <color rgb="FF000000"/>
        <rFont val="Arial"/>
        <family val="2"/>
      </rPr>
      <t xml:space="preserve"> </t>
    </r>
    <r>
      <rPr>
        <sz val="11"/>
        <color rgb="FF000000"/>
        <rFont val="Arial"/>
        <family val="2"/>
      </rPr>
      <t>En el exterior, el lavabo, el grifo y el agua también deben ser accesibles y la parte superior del lavabo debe estar a 75 cm del suelo (con espacio para las rodillas).</t>
    </r>
    <r>
      <rPr>
        <sz val="11"/>
        <color rgb="FF000000"/>
        <rFont val="Arial"/>
        <family val="2"/>
      </rPr>
      <t xml:space="preserve"> </t>
    </r>
    <r>
      <rPr>
        <sz val="11"/>
        <color rgb="FF000000"/>
        <rFont val="Arial"/>
        <family val="2"/>
      </rPr>
      <t>Los interruptores de las luces, cuando proceda, también deben estar a una altura accesible (máximo 120 cm).</t>
    </r>
    <r>
      <rPr>
        <sz val="11"/>
        <color rgb="FF000000"/>
        <rFont val="Arial"/>
        <family val="2"/>
      </rPr>
      <t xml:space="preserve"> </t>
    </r>
    <r>
      <rPr>
        <sz val="11"/>
        <color rgb="FF000000"/>
        <rFont val="Arial"/>
        <family val="2"/>
      </rPr>
      <t xml:space="preserve">Todas las especificaciones se basan en la norma ISO 21542:2011 (Edificación. Accesibilidad del entorno construido) disponible en: http://www.iso.org/iso/home/store/catalogue_tc/catalogue_detail.htm?csnumber=50498 
</t>
    </r>
    <r>
      <rPr>
        <b/>
        <sz val="11"/>
        <color rgb="FF000000"/>
        <rFont val="Arial"/>
        <family val="2"/>
      </rPr>
      <t>Los puntos de lavado de las manos en este retrete también deben ser accesibles</t>
    </r>
    <r>
      <rPr>
        <sz val="11"/>
        <color rgb="FF000000"/>
        <rFont val="Arial"/>
        <family val="2"/>
      </rPr>
      <t>, de acuerdo con los siguientes criterios: los grifos deben tener mandos de palanca, el lavabo tiene barras de sujeción a ambos lados, y el jabón (o el gel de manos a base de alcohol) y las toallitas de papel son fáciles de alcanzar.</t>
    </r>
    <r>
      <rPr>
        <sz val="11"/>
        <color rgb="FF000000"/>
        <rFont val="Arial"/>
        <family val="2"/>
      </rPr>
      <t xml:space="preserve"> </t>
    </r>
    <r>
      <rPr>
        <sz val="11"/>
        <color rgb="FF000000"/>
        <rFont val="Arial"/>
        <family val="2"/>
      </rPr>
      <t>La altura del lavabo debe ser de 75 cm para dejar espacio para las rodillas.</t>
    </r>
  </si>
  <si>
    <t>S_8</t>
  </si>
  <si>
    <t xml:space="preserve">Gestión de los lodos fecales </t>
  </si>
  <si>
    <t xml:space="preserve">Sistemas con alcantarillado </t>
  </si>
  <si>
    <r>
      <rPr>
        <sz val="11"/>
        <color theme="1"/>
        <rFont val="Arial"/>
        <family val="2"/>
      </rPr>
      <t xml:space="preserve">N/A - pase a </t>
    </r>
    <r>
      <rPr>
        <i/>
        <sz val="11"/>
        <color rgb="FF000000"/>
        <rFont val="Arial"/>
        <family val="2"/>
      </rPr>
      <t>S_10a</t>
    </r>
  </si>
  <si>
    <t>N/A</t>
  </si>
  <si>
    <t xml:space="preserve">El paso de contención solo es pertinente para los sistemas de saneamiento sin alcantarillado. </t>
  </si>
  <si>
    <r>
      <t xml:space="preserve">•  Sistemas de saneamiento sin alcantarillado: almacenamiento/tratamiento </t>
    </r>
    <r>
      <rPr>
        <i/>
        <sz val="11"/>
        <rFont val="Arial"/>
        <family val="2"/>
      </rPr>
      <t>in situ</t>
    </r>
    <r>
      <rPr>
        <sz val="11"/>
        <rFont val="Arial"/>
        <family val="2"/>
      </rPr>
      <t xml:space="preserve">
•  Avanzado</t>
    </r>
    <r>
      <rPr>
        <sz val="11"/>
        <rFont val="Arial"/>
        <family val="2"/>
      </rPr>
      <t xml:space="preserve"> </t>
    </r>
  </si>
  <si>
    <r>
      <t xml:space="preserve">Los lodos fecales están totalmente contenidos para su posterior vaciado y tratamiento fuera del emplazamiento o están totalmente contenidos y se tratan </t>
    </r>
    <r>
      <rPr>
        <i/>
        <sz val="11"/>
        <rFont val="Arial"/>
        <family val="2"/>
      </rPr>
      <t>in situ</t>
    </r>
    <r>
      <rPr>
        <sz val="11"/>
        <rFont val="Arial"/>
        <family val="2"/>
      </rPr>
      <t>.</t>
    </r>
    <r>
      <rPr>
        <sz val="11"/>
        <rFont val="Arial"/>
        <family val="2"/>
      </rPr>
      <t xml:space="preserve"> 
</t>
    </r>
    <r>
      <rPr>
        <sz val="11"/>
        <rFont val="Arial"/>
        <family val="2"/>
      </rPr>
      <t>El efluente líquido se almacena en su totalidad o bien se drena al suelo desde el fondo del depósito, o a través de un campo de lixiviación, un pozo de absorción o desagües cerrados, o se almacena de forma segura.</t>
    </r>
    <r>
      <rPr>
        <sz val="11"/>
        <rFont val="Arial"/>
        <family val="2"/>
      </rPr>
      <t xml:space="preserve"> </t>
    </r>
  </si>
  <si>
    <r>
      <rPr>
        <sz val="11"/>
        <color theme="1"/>
        <rFont val="Arial"/>
        <family val="2"/>
      </rPr>
      <t>Las aguas residuales deben tratarse de forma segura en el propio establecimiento (por ejemplo, fosa séptica, seguida de foso de drenaje) o se envía a un sistema de alcantarillado en funcionamiento.</t>
    </r>
    <r>
      <rPr>
        <b/>
        <sz val="11"/>
        <color rgb="FF000000"/>
        <rFont val="Arial"/>
        <family val="2"/>
      </rPr>
      <t xml:space="preserve"> </t>
    </r>
    <r>
      <rPr>
        <b/>
        <sz val="11"/>
        <color rgb="FF000000"/>
        <rFont val="Arial"/>
        <family val="2"/>
      </rPr>
      <t xml:space="preserve">Consulte el capítulo 3.3 de las Guías para el saneamiento y la salud de la OMS y los formularios de inspección sanitaria de la OMS para los sistemas de saneamiento </t>
    </r>
    <r>
      <rPr>
        <b/>
        <i/>
        <sz val="11"/>
        <color rgb="FF000000"/>
        <rFont val="Arial"/>
        <family val="2"/>
      </rPr>
      <t>in situ</t>
    </r>
    <r>
      <rPr>
        <b/>
        <sz val="11"/>
        <color rgb="FF000000"/>
        <rFont val="Arial"/>
        <family val="2"/>
      </rPr>
      <t>.</t>
    </r>
    <r>
      <rPr>
        <sz val="11"/>
        <color rgb="FF000000"/>
        <rFont val="Arial"/>
        <family val="2"/>
      </rPr>
      <t xml:space="preserve"> </t>
    </r>
    <r>
      <rPr>
        <sz val="11"/>
        <color rgb="FF000000"/>
        <rFont val="Arial"/>
        <family val="2"/>
      </rPr>
      <t>La contención segura garantiza que los productos generados por el inodoro se retengan dentro de la tecnología de contención y/o se evacuen al medio ambiente local de manera que no expongan a nadie al peligro ni contaminen las fuentes de agua.</t>
    </r>
    <r>
      <rPr>
        <sz val="11"/>
        <color rgb="FF000000"/>
        <rFont val="Arial"/>
        <family val="2"/>
      </rPr>
      <t xml:space="preserve"> 
 </t>
    </r>
    <r>
      <rPr>
        <sz val="11"/>
        <color rgb="FF000000"/>
        <rFont val="Arial"/>
        <family val="2"/>
      </rPr>
      <t>La contención se refiere al contenedor, normalmente situado bajo el nivel del suelo, al que está conectado el inodoro o los inodoros.</t>
    </r>
    <r>
      <rPr>
        <sz val="11"/>
        <color rgb="FF000000"/>
        <rFont val="Arial"/>
        <family val="2"/>
      </rPr>
      <t xml:space="preserve"> </t>
    </r>
    <r>
      <rPr>
        <sz val="11"/>
        <color rgb="FF000000"/>
        <rFont val="Arial"/>
        <family val="2"/>
      </rPr>
      <t>Se trata de contenedores diseñados para:</t>
    </r>
    <r>
      <rPr>
        <sz val="11"/>
        <color rgb="FF000000"/>
        <rFont val="Arial"/>
        <family val="2"/>
      </rPr>
      <t xml:space="preserve">
  </t>
    </r>
    <r>
      <rPr>
        <sz val="11"/>
        <color rgb="FF000000"/>
        <rFont val="Arial"/>
        <family val="2"/>
      </rPr>
      <t>• la contención, el almacenamiento y el tratamiento de lodos fecales y efluentes (por ejemplo, fosas sépticas, letrinas de fosa seca y húmeda, inodoros de compostaje, bóvedas de deshidratación, tanques de almacenamiento de orina, etc.); o 
  • la contención y el almacenamiento (sin tratamiento) de los lodos fecales y las aguas residuales (por ejemplo, depósitos totalmente revestidos, saneamiento basado en contenedores).</t>
    </r>
    <r>
      <rPr>
        <sz val="11"/>
        <color rgb="FF000000"/>
        <rFont val="Arial"/>
        <family val="2"/>
      </rPr>
      <t xml:space="preserve">
</t>
    </r>
    <r>
      <rPr>
        <sz val="11"/>
        <color rgb="FF000000"/>
        <rFont val="Arial"/>
        <family val="2"/>
      </rPr>
      <t>Cuando los lixiviados de las tecnologías permeables o los efluentes de las tecnologías impermeables se filtran en las estructuras del subsuelo, existe el riesgo de que se contaminen las aguas subterráneas y las aguas superficiales cercanas, pudiendo contaminar las fuentes de agua locales utilizadas para beber y para las actividades domésticas.</t>
    </r>
    <r>
      <rPr>
        <sz val="11"/>
        <color rgb="FF000000"/>
        <rFont val="Arial"/>
        <family val="2"/>
      </rPr>
      <t xml:space="preserve"> </t>
    </r>
    <r>
      <rPr>
        <sz val="11"/>
        <color rgb="FF000000"/>
        <rFont val="Arial"/>
        <family val="2"/>
      </rPr>
      <t>Como norma general y sin una evaluación de riesgos más detallada para las aguas subterráneas, 
•  el fondo de los contenedores permeables y de los pozos de absorción o campos de lixiviación no debe estar a menos de 1,5 m a 2,0 m por encima de la capa freática en su nivel más alto durante el año,
•  los contenedores permeables y los campos de lixiviación deberán estar situados en pendiente descendente, y 
•  a una distancia horizontal de al menos 15 m de cualquier fuente de agua potable.</t>
    </r>
    <r>
      <rPr>
        <sz val="11"/>
        <color rgb="FF000000"/>
        <rFont val="Arial"/>
        <family val="2"/>
      </rPr>
      <t xml:space="preserve">
</t>
    </r>
  </si>
  <si>
    <t>S_9a</t>
  </si>
  <si>
    <r>
      <rPr>
        <sz val="11"/>
        <color theme="1"/>
        <rFont val="Arial"/>
        <family val="2"/>
      </rPr>
      <t>Gestión de las aguas residuales 
Responda a S_9a o S_9b</t>
    </r>
  </si>
  <si>
    <t xml:space="preserve">•  Sistemas con alcantarillado 
•  Avanzado </t>
  </si>
  <si>
    <r>
      <rPr>
        <sz val="11"/>
        <color theme="1"/>
        <rFont val="Arial"/>
        <family val="2"/>
      </rPr>
      <t>Los inodoros están conectados sin fugas a un sistema de alcantarillado público.</t>
    </r>
    <r>
      <rPr>
        <sz val="11"/>
        <color theme="1"/>
        <rFont val="Arial"/>
        <family val="2"/>
      </rPr>
      <t xml:space="preserve"> </t>
    </r>
    <r>
      <rPr>
        <sz val="11"/>
        <color theme="1"/>
        <rFont val="Arial"/>
        <family val="2"/>
      </rPr>
      <t>El alcantarillado transporta los excrementos y las aguas residuales sin fugas/desbordamientos al tratamiento.</t>
    </r>
    <r>
      <rPr>
        <sz val="11"/>
        <color theme="1"/>
        <rFont val="Arial"/>
        <family val="2"/>
      </rPr>
      <t xml:space="preserve">
</t>
    </r>
    <r>
      <rPr>
        <i/>
        <sz val="11"/>
        <color rgb="FF000000"/>
        <rFont val="Arial"/>
        <family val="2"/>
      </rPr>
      <t>[Sistemas con alcantarillado]</t>
    </r>
  </si>
  <si>
    <t xml:space="preserve">Los planos del edificio y los informes del operador confirman que los inodoros del establecimiento están conectados al alcantarillado. No se ha informado de desbordamientos en el recinto del establecimiento ni en la comunidad local </t>
  </si>
  <si>
    <t xml:space="preserve">No se ha podido determinar </t>
  </si>
  <si>
    <t>S_9b</t>
  </si>
  <si>
    <t xml:space="preserve">•  Sistemas sin alcantarillado 
•  Avanzado </t>
  </si>
  <si>
    <t>El depósito se ha vaciado en los últimos cinco años (o según la frecuencia de vaciado programada) por personal capacitado con el equipo de protección adecuado y a) se ha retirado fuera del emplazamiento para su tratamiento b) se han eliminado los lodos fecales de forma segura enterrándolos en el emplazamiento</t>
  </si>
  <si>
    <t>No se puede determinar la frecuencia de vaciado o la seguridad de la eliminación</t>
  </si>
  <si>
    <t>Nunca se ha vaciado o se sabe que se ha eliminado de forma insegura sin tratamiento en el entorno local (por ejemplo, en los ríos o en las granjas)</t>
  </si>
  <si>
    <t>S_10a</t>
  </si>
  <si>
    <r>
      <rPr>
        <sz val="11"/>
        <color theme="1"/>
        <rFont val="Arial"/>
        <family val="2"/>
      </rPr>
      <t xml:space="preserve">Gestión de las aguas residuales 
</t>
    </r>
    <r>
      <rPr>
        <i/>
        <sz val="11"/>
        <color theme="1"/>
        <rFont val="Arial"/>
        <family val="2"/>
      </rPr>
      <t>Responda a S_10a o S_10b</t>
    </r>
  </si>
  <si>
    <t>Planta de tratamiento de aguas residuales bien diseñada con un registro disponible públicamente que muestra que cumple las normas de rendimiento de tratamiento locales/nacionales</t>
  </si>
  <si>
    <t>Existe una planta de tratamiento de aguas residuales en funcionamiento. Rendimiento poco claro o no conforme a las normas</t>
  </si>
  <si>
    <t>La planta de tratamiento de aguas residuales no funciona o no existe</t>
  </si>
  <si>
    <t>S_10b</t>
  </si>
  <si>
    <r>
      <rPr>
        <sz val="11"/>
        <color theme="1"/>
        <rFont val="Arial"/>
        <family val="2"/>
      </rPr>
      <t xml:space="preserve">Gestión de los lodos fecales 
</t>
    </r>
    <r>
      <rPr>
        <i/>
        <sz val="11"/>
        <color theme="1"/>
        <rFont val="Arial"/>
        <family val="2"/>
      </rPr>
      <t>Responda a S_10a o S_10b</t>
    </r>
  </si>
  <si>
    <t xml:space="preserve">Se utilizan plantas de tratamiento de lodos fecales bien diseñadas y bien gestionadas, con registros de funcionamiento disponibles públicamente, que cumplen las normas de rendimiento </t>
  </si>
  <si>
    <t>Planta de tratamiento de lodos fecales bien diseñada y gestionada con un registro disponible públicamente que muestra que cumple las normas de rendimiento de tratamiento locales/nacionales</t>
  </si>
  <si>
    <t>Existe una planta de tratamiento de lodos fecales en funcionamiento. No está claro el rendimiento</t>
  </si>
  <si>
    <t>La planta de tratamiento de lodos fecales no funciona o no existe</t>
  </si>
  <si>
    <t>S_11</t>
  </si>
  <si>
    <t>Gestión de las aguas pluviales</t>
  </si>
  <si>
    <t>• Esencial
• Clima</t>
  </si>
  <si>
    <t>Existe un sistema de drenaje de aguas pluviales (es decir, agua de lluvia) y aguas grises que desvía el agua fuera del establecimiento a una zona de drenaje segura o a un campo de lixiviación</t>
  </si>
  <si>
    <t>Existe un sistema de drenaje, que funciona (no está obstruido) y que desvía el agua fuera del establecimiento a una zona de filtración natural segura (por ejemplo, no directamente a los hogares o a las zonas de la comunidad)</t>
  </si>
  <si>
    <t xml:space="preserve">Existe un sistema de drenaje pero no es suficiente para el volumen de aguas residuales o está obstruido </t>
  </si>
  <si>
    <t>No existe un sistema de drenaje</t>
  </si>
  <si>
    <t>S_12</t>
  </si>
  <si>
    <t xml:space="preserve">Las aguas grises y/o las aguas pluviales se recogen y reutilizan para el lavado, la limpieza, el riego de las plantas y la descarga de los inodoros </t>
  </si>
  <si>
    <t xml:space="preserve">Existe un sistema de captación y reutilización de aguas grises y pluviales que está en funcionamiento </t>
  </si>
  <si>
    <t xml:space="preserve">Se dispone de un sistema de captación de aguas grises y pluviales, pero no se aprovecha todo su potencial </t>
  </si>
  <si>
    <t xml:space="preserve">No hay ningún sistema de captación de aguas grises o pluviales </t>
  </si>
  <si>
    <t xml:space="preserve">La reutilización de las aguas grises y/o pluviales puede ser útil como parte de la conservación del agua. Este tipo de agua no necesita tratarse para ser reutilizada siempre que no se mezcle con aguas residuales o negras y no existan otros riesgos potenciales de infección o infiltración. 
</t>
  </si>
  <si>
    <t>S_13</t>
  </si>
  <si>
    <t>Gestión de las aguas grises</t>
  </si>
  <si>
    <t>Las aguas grises se captan de forma segura y tienen una canalización independiente</t>
  </si>
  <si>
    <t>El sistema de aguas grises capta el agua, pero existe cierto riesgo de contaminación a través de conexiones cruzadas</t>
  </si>
  <si>
    <t>El sistema de aguas grises no funciona</t>
  </si>
  <si>
    <t>Las aguas grises también se pueden reutilizar para regar las plantas y para las cisternas de los inodoros.</t>
  </si>
  <si>
    <t xml:space="preserve">Número de indicadores de saneamiento evaluados: </t>
  </si>
  <si>
    <t>Puntuación total en SANEAMIENTO (%)</t>
  </si>
  <si>
    <r>
      <rPr>
        <b/>
        <sz val="11"/>
        <color theme="1"/>
        <rFont val="Arial"/>
        <family val="2"/>
      </rPr>
      <t>NOTA:</t>
    </r>
    <r>
      <rPr>
        <b/>
        <sz val="11"/>
        <color theme="1"/>
        <rFont val="Arial"/>
        <family val="2"/>
      </rPr>
      <t xml:space="preserve"> </t>
    </r>
    <r>
      <rPr>
        <b/>
        <sz val="11"/>
        <color theme="1"/>
        <rFont val="Arial"/>
        <family val="2"/>
      </rPr>
      <t xml:space="preserve">Las prácticas en materia de desechos de la atención de salud varían considerablemente de un establecimiento a otro, dependiendo de si los desechos se tratan </t>
    </r>
    <r>
      <rPr>
        <b/>
        <i/>
        <sz val="11"/>
        <color theme="1"/>
        <rFont val="Arial"/>
        <family val="2"/>
      </rPr>
      <t>in situ</t>
    </r>
    <r>
      <rPr>
        <b/>
        <sz val="11"/>
        <color theme="1"/>
        <rFont val="Arial"/>
        <family val="2"/>
      </rPr>
      <t xml:space="preserve"> (tratamiento descentralizado) o fuera del establecimiento (tratamiento centralizado).</t>
    </r>
    <r>
      <rPr>
        <b/>
        <sz val="11"/>
        <color theme="1"/>
        <rFont val="Arial"/>
        <family val="2"/>
      </rPr>
      <t xml:space="preserve"> </t>
    </r>
    <r>
      <rPr>
        <b/>
        <sz val="11"/>
        <color theme="1"/>
        <rFont val="Arial"/>
        <family val="2"/>
      </rPr>
      <t xml:space="preserve">Algunos indicadores son pertinentes tanto para el tratamiento </t>
    </r>
    <r>
      <rPr>
        <b/>
        <i/>
        <sz val="11"/>
        <color theme="1"/>
        <rFont val="Arial"/>
        <family val="2"/>
      </rPr>
      <t>in situ</t>
    </r>
    <r>
      <rPr>
        <b/>
        <sz val="11"/>
        <color theme="1"/>
        <rFont val="Arial"/>
        <family val="2"/>
      </rPr>
      <t xml:space="preserve"> como para el externo.</t>
    </r>
    <r>
      <rPr>
        <b/>
        <sz val="11"/>
        <color theme="1"/>
        <rFont val="Arial"/>
        <family val="2"/>
      </rPr>
      <t xml:space="preserve"> </t>
    </r>
    <r>
      <rPr>
        <b/>
        <sz val="11"/>
        <color theme="1"/>
        <rFont val="Arial"/>
        <family val="2"/>
      </rPr>
      <t>Cuando no se indica ninguno, se aplica a ambos.</t>
    </r>
    <r>
      <rPr>
        <b/>
        <sz val="11"/>
        <color theme="1"/>
        <rFont val="Arial"/>
        <family val="2"/>
      </rPr>
      <t xml:space="preserve">  </t>
    </r>
  </si>
  <si>
    <t>HCWM_1</t>
  </si>
  <si>
    <t>Separación</t>
  </si>
  <si>
    <t xml:space="preserve">Se dispone de contenedores funcionales de recogida de desechos cerca de todos los puntos de generación de desechos para desechos no infecciosos (generales), desechos infecciosos y desechos cortopunzantes 
</t>
  </si>
  <si>
    <t xml:space="preserve">Existen contenedores funcionales de recogida de desechos para su separación en todos los puntos de generación de desechos </t>
  </si>
  <si>
    <t>Hay contenedores funcionales de recogida de desechos en algunos puntos de generación de desechos, pero no en todos</t>
  </si>
  <si>
    <t>No existen contenedores o recogida separada de objetos cortopunzantes</t>
  </si>
  <si>
    <t>Funcional significa que debe haber al menos tres contenedores («sistema de tres contenedores») que no estén llenos en más de tres cuartas partes, que sean a prueba de fugas con una tapa y que estén todos claramente etiquetados (es decir, fácilmente distinguibles según un color, etiqueta o símbolo). Se recomienda utilizar bolsas de basura para los desechos infecciosos cuando los recursos lo permitan. Es posible que se necesiten cubos de basura adicionales para desechos no infecciosos, a fin de separar fácilmente los desechos para su reciclaje. 
Los puntos de generación de desechos son todos los lugares donde se presta atención en los que se producen desechos derivados de la prestación de servicios o de otras actividades médicas. 
Siempre que sea posible, deberán utilizarse cajas de cartón para objetos cortopunzantes o de seguridad, en lugar de contenedores de plástico, a fin de reducir las emisiones nocivas cuando se incineren (especialmente cuando se utilice la incineración a baja temperatura).</t>
  </si>
  <si>
    <t>HCWM_2</t>
  </si>
  <si>
    <t>Los desechos se separan correctamente en todos los puntos de generación</t>
  </si>
  <si>
    <t xml:space="preserve">Los desechos se separan correctamente en todos los puntos de generación </t>
  </si>
  <si>
    <t xml:space="preserve">Más del 75% de los contenedores tienen los desechos correctos </t>
  </si>
  <si>
    <t xml:space="preserve">Menos del 75% de los contenedores se utilizan para los desechos correctos </t>
  </si>
  <si>
    <t>HCWM_3</t>
  </si>
  <si>
    <t xml:space="preserve">Hay recordatorios en algunos puntos de generación de desechos, pero no en todos </t>
  </si>
  <si>
    <t xml:space="preserve">No existen recordatorios </t>
  </si>
  <si>
    <t>HCWM_4</t>
  </si>
  <si>
    <t>Personal</t>
  </si>
  <si>
    <t xml:space="preserve">Se dispone de recursos para la higiene de las manos y de equipos de protección </t>
  </si>
  <si>
    <t>Se dispone de algún tipo de equipo, pero no para todo el personal, o se dispone de equipos, pero están inservibles</t>
  </si>
  <si>
    <t>No se dispone de equipos para el personal</t>
  </si>
  <si>
    <t xml:space="preserve">El equipo de protección para las personas encargadas de la gestión de los desechos incluye: mascarilla, guantes gruesos, camisa de manga larga, delantal, gafas y botas de goma resistentes.
También debe disponerse de productos (agua y jabón o gel hidroalcohólico para las manos) para la higiene de las manos. </t>
  </si>
  <si>
    <t>HCWM_5</t>
  </si>
  <si>
    <t xml:space="preserve">Reducción de desechos </t>
  </si>
  <si>
    <t>Existen recordatorios y formación y los EPP se utilizan de forma racional</t>
  </si>
  <si>
    <t xml:space="preserve">Existen algunos recordatorios o formación, pero se podría hacer más para reducir el uso de los EPP </t>
  </si>
  <si>
    <t xml:space="preserve">No existen recordatorios ni formación </t>
  </si>
  <si>
    <t>HCWM_6</t>
  </si>
  <si>
    <t xml:space="preserve">• Esencial
• Sala
</t>
  </si>
  <si>
    <t xml:space="preserve">Se emplean estrategias para reducir la cantidad de desechos generados en todo el establecimiento, incluida la adquisición de productos con menos envases y envases más sostenibles </t>
  </si>
  <si>
    <t xml:space="preserve">Existen estrategias y se aplican de forma coherente en todo el establecimiento </t>
  </si>
  <si>
    <t xml:space="preserve">Existen estrategias, pero no se aplican de forma coherente o eficaz </t>
  </si>
  <si>
    <t>No existen estrategias</t>
  </si>
  <si>
    <t>HCWM_7</t>
  </si>
  <si>
    <t>• Clima</t>
  </si>
  <si>
    <r>
      <rPr>
        <i/>
        <sz val="11"/>
        <color rgb="FF000000"/>
        <rFont val="Arial"/>
        <family val="2"/>
      </rPr>
      <t>[No se aplica si no se dispone de reciclaje local]</t>
    </r>
    <r>
      <rPr>
        <sz val="11"/>
        <color rgb="FF000000"/>
        <rFont val="Arial"/>
        <family val="2"/>
      </rPr>
      <t xml:space="preserve"> 
Los desechos reciclables no peligrosos se separan y se envían a plantas municipales de reciclaje</t>
    </r>
    <r>
      <rPr>
        <sz val="11"/>
        <color rgb="FF000000"/>
        <rFont val="Arial"/>
        <family val="2"/>
      </rPr>
      <t xml:space="preserve">
</t>
    </r>
  </si>
  <si>
    <t xml:space="preserve">Existe un sistema que permite clasificar los materiales reciclables y enviarlos a las plantas de reciclaje </t>
  </si>
  <si>
    <t>Se realiza algo de reciclaje, pero el sistema podría mejorarse (por ejemplo, mejor separación, mayor cantidad reciclada)</t>
  </si>
  <si>
    <t xml:space="preserve">No hay reciclaje </t>
  </si>
  <si>
    <t xml:space="preserve">Entre los elementos comunes que se generan en un establecimiento de atención de salud y que pueden reciclarse se encuentran el papel, el cartón y los plásticos. Los materiales no reciclables son los alimentos desechados, el metal, el vidrio, los textiles y la madera. </t>
  </si>
  <si>
    <t>HCWM_8</t>
  </si>
  <si>
    <t xml:space="preserve">Almacenamiento </t>
  </si>
  <si>
    <t xml:space="preserve">Se dispone de una zona de almacenamiento de desechos específica, vallada y segura, con capacidad suficiente, donde se almacenan por separado los desechos cortopunzantes, infecciosos y no infecciosos </t>
  </si>
  <si>
    <t>Se dispone de una zona de almacenamiento de desechos específica y vallada, con capacidad suficiente y en la que los desechos se almacenan por separado</t>
  </si>
  <si>
    <t xml:space="preserve">Se dispone de una zona de almacenamiento de desechos específica, pero no está vallada ni es segura, no tiene capacidad suficiente o todos los desechos están mezclados </t>
  </si>
  <si>
    <t>No se dispone de una zona dedicada a los desechos</t>
  </si>
  <si>
    <t>HCWM_9</t>
  </si>
  <si>
    <t xml:space="preserve">Los desechos infecciosos se almacenan durante un tiempo no superior al límite de seguridad (determinado por el clima) antes de su tratamiento o eliminación </t>
  </si>
  <si>
    <t>Los desechos infecciosos se almacenan durante un tiempo no superior al límite de seguridad</t>
  </si>
  <si>
    <t xml:space="preserve">Los desechos infecciosos se almacenan más allá del límite de tiempo seguro, pero menos de un mes </t>
  </si>
  <si>
    <t xml:space="preserve">Los desechos no se almacenan de forma segura o se almacenan pero durante más de un mes </t>
  </si>
  <si>
    <t>HCWM_10</t>
  </si>
  <si>
    <t xml:space="preserve">Tratamiento </t>
  </si>
  <si>
    <r>
      <t xml:space="preserve">• Solo tratamiento </t>
    </r>
    <r>
      <rPr>
        <i/>
        <sz val="11"/>
        <color rgb="FF000000"/>
        <rFont val="Arial"/>
        <family val="2"/>
      </rPr>
      <t>in situ</t>
    </r>
    <r>
      <rPr>
        <sz val="11"/>
        <color rgb="FF000000"/>
        <rFont val="Arial"/>
        <family val="2"/>
      </rPr>
      <t xml:space="preserve"> </t>
    </r>
  </si>
  <si>
    <t xml:space="preserve">La tecnología está diseñada de acuerdo con las normas adecuadas, está bien mantenida, es funcional y tiene una capacidad suficiente </t>
  </si>
  <si>
    <t>La tecnología no está diseñada de acuerdo con las normas adecuadas o no tiene capacidad suficiente</t>
  </si>
  <si>
    <t xml:space="preserve">La tecnología no es funcional y no tiene capacidad suficiente </t>
  </si>
  <si>
    <t>HCWM_11</t>
  </si>
  <si>
    <t>Tratamiento</t>
  </si>
  <si>
    <t xml:space="preserve">Se dispone de suficiente energía o combustible para la incineración o las tecnologías de tratamiento alternativas </t>
  </si>
  <si>
    <t xml:space="preserve">Siempre se dispone de energía o combustible suficiente </t>
  </si>
  <si>
    <t xml:space="preserve">A veces se dispone de energía o combustible, pero no siempre, o no en cantidad suficiente </t>
  </si>
  <si>
    <t xml:space="preserve">No se dispone de energía o combustible </t>
  </si>
  <si>
    <t>HCWM_12</t>
  </si>
  <si>
    <t>HCWM_13</t>
  </si>
  <si>
    <t>Eliminación</t>
  </si>
  <si>
    <t>Existe un foso en el establecimiento, pero sus dimensiones son insuficientes; está desbordado o no está vallado y cerrado con llave; el servicio municipal de recogida es irregular, etc.</t>
  </si>
  <si>
    <t>No existe foso o no se utiliza ningún otro método de eliminación de desechos.</t>
  </si>
  <si>
    <t>HCWM_14</t>
  </si>
  <si>
    <r>
      <t xml:space="preserve">• Solo tratamiento </t>
    </r>
    <r>
      <rPr>
        <i/>
        <sz val="11"/>
        <color rgb="FF000000"/>
        <rFont val="Arial"/>
        <family val="2"/>
      </rPr>
      <t>in situ</t>
    </r>
    <r>
      <rPr>
        <sz val="11"/>
        <color rgb="FF000000"/>
        <rFont val="Arial"/>
        <family val="2"/>
      </rPr>
      <t xml:space="preserve">
• Clima</t>
    </r>
    <r>
      <rPr>
        <sz val="11"/>
        <color rgb="FF000000"/>
        <rFont val="Arial"/>
        <family val="2"/>
      </rPr>
      <t xml:space="preserve"> </t>
    </r>
  </si>
  <si>
    <t>HCWM_15</t>
  </si>
  <si>
    <r>
      <t xml:space="preserve">• Tratamiento </t>
    </r>
    <r>
      <rPr>
        <i/>
        <sz val="11"/>
        <color rgb="FF000000"/>
        <rFont val="Arial"/>
        <family val="2"/>
      </rPr>
      <t>in situ</t>
    </r>
    <r>
      <rPr>
        <sz val="11"/>
        <color rgb="FF000000"/>
        <rFont val="Arial"/>
        <family val="2"/>
      </rPr>
      <t xml:space="preserve"> </t>
    </r>
  </si>
  <si>
    <r>
      <rPr>
        <i/>
        <sz val="11"/>
        <color rgb="FF000000"/>
        <rFont val="Arial"/>
        <family val="2"/>
      </rPr>
      <t>[Cuando se utiliza la incineración]</t>
    </r>
    <r>
      <rPr>
        <sz val="11"/>
        <color rgb="FF000000"/>
        <rFont val="Arial"/>
        <family val="2"/>
      </rPr>
      <t xml:space="preserve">
Se dispone de fosos especiales para la eliminación de las cenizas de la incineración</t>
    </r>
    <r>
      <rPr>
        <sz val="11"/>
        <color rgb="FF000000"/>
        <rFont val="Arial"/>
        <family val="2"/>
      </rPr>
      <t xml:space="preserve"> </t>
    </r>
  </si>
  <si>
    <t xml:space="preserve">Existe un foso para las cenizas y está en funcionamiento </t>
  </si>
  <si>
    <t>No se dispone de foso para las cenizas</t>
  </si>
  <si>
    <t xml:space="preserve">Las cenizas de la incineración (que contienen metales pesados / dioxinas y furanos) deben eliminarse de forma segura en un foso para cenizas.  
Fosos para cenizas: forrados o sin forrar, dependiendo de la geología, pero debe evitarse que se produzca lixiviación al medio ambiente, con losa, y el fondo de la fosa debe encontrarse por lo menos a 1,5 metros de la capa freática. Si el agua entra en el foso para cenizas, puede producirse lixiviación de contaminantes al suelo. </t>
  </si>
  <si>
    <t>HCWM_16</t>
  </si>
  <si>
    <t xml:space="preserve">Eliminación
</t>
  </si>
  <si>
    <r>
      <t xml:space="preserve">• </t>
    </r>
    <r>
      <rPr>
        <i/>
        <sz val="11"/>
        <color rgb="FF000000"/>
        <rFont val="Arial"/>
        <family val="2"/>
      </rPr>
      <t xml:space="preserve">in situ
• </t>
    </r>
    <r>
      <rPr>
        <sz val="11"/>
        <color rgb="FF000000"/>
        <rFont val="Arial"/>
        <family val="2"/>
      </rPr>
      <t>Solo</t>
    </r>
    <r>
      <rPr>
        <i/>
        <sz val="11"/>
        <color rgb="FF000000"/>
        <rFont val="Arial"/>
        <family val="2"/>
      </rPr>
      <t xml:space="preserve"> </t>
    </r>
    <r>
      <rPr>
        <sz val="11"/>
        <color rgb="FF000000"/>
        <rFont val="Arial"/>
        <family val="2"/>
      </rPr>
      <t>hospitales</t>
    </r>
    <r>
      <rPr>
        <sz val="11"/>
        <color rgb="FF000000"/>
        <rFont val="Arial"/>
        <family val="2"/>
      </rPr>
      <t xml:space="preserve"> </t>
    </r>
  </si>
  <si>
    <r>
      <rPr>
        <i/>
        <sz val="11"/>
        <color rgb="FF000000"/>
        <rFont val="Arial"/>
        <family val="2"/>
      </rPr>
      <t>[Donde se produzcan partos]</t>
    </r>
    <r>
      <rPr>
        <sz val="11"/>
        <color rgb="FF000000"/>
        <rFont val="Arial"/>
        <family val="2"/>
      </rPr>
      <t xml:space="preserve">
Los desechos anatómicos/patológicos se depositan en un foso dedicado a desechos patológicos, se incineran en un crematorio o se entierran en un cementerio.</t>
    </r>
  </si>
  <si>
    <t xml:space="preserve">Existe un foso y todos los desechos anatómicos/patológicos se eliminan correctamente </t>
  </si>
  <si>
    <t>Existe un foso, pero no se utiliza, o el foso se utiliza, pero se llena en exceso</t>
  </si>
  <si>
    <t xml:space="preserve">No se dispone de foso </t>
  </si>
  <si>
    <t>Los fosos para placentas pueden estar forrados o sin forrar en función de la geología del suelo. Deben contar con una losa. El foso para desechos debe estar cubierto (con una losa) para evitar que se inunde y no debe llenarse en exceso; además debe tener un tubo de ventilación. Debe estar cerrado o vallado para evitar el acceso no autorizado.</t>
  </si>
  <si>
    <t xml:space="preserve">HCWM_17 </t>
  </si>
  <si>
    <t xml:space="preserve">Desechos farmacéuticos </t>
  </si>
  <si>
    <r>
      <rPr>
        <i/>
        <sz val="11"/>
        <color rgb="FF000000"/>
        <rFont val="Arial"/>
        <family val="2"/>
      </rPr>
      <t xml:space="preserve">• </t>
    </r>
    <r>
      <rPr>
        <sz val="11"/>
        <color rgb="FF000000"/>
        <rFont val="Arial"/>
        <family val="2"/>
      </rPr>
      <t>Solo</t>
    </r>
    <r>
      <rPr>
        <i/>
        <sz val="11"/>
        <color rgb="FF000000"/>
        <rFont val="Arial"/>
        <family val="2"/>
      </rPr>
      <t xml:space="preserve"> </t>
    </r>
    <r>
      <rPr>
        <sz val="11"/>
        <color rgb="FF000000"/>
        <rFont val="Arial"/>
        <family val="2"/>
      </rPr>
      <t>hospitales</t>
    </r>
    <r>
      <rPr>
        <sz val="11"/>
        <color rgb="FF000000"/>
        <rFont val="Arial"/>
        <family val="2"/>
      </rPr>
      <t xml:space="preserve"> </t>
    </r>
  </si>
  <si>
    <t>Los desechos farmacéuticos se tratan y eliminan de forma segura, ya sea en una instalación de tratamiento y eliminación segura gestionada de forma centralizada (es decir, fuera del establecimiento), devolviéndolos al fabricante, o mediante la incineración en industrias que utilizan hornos de alta temperatura</t>
  </si>
  <si>
    <t>Todos los desechos farmacéuticos se tratan y eliminan de forma segura</t>
  </si>
  <si>
    <t xml:space="preserve">Algunos desechos farmacéuticos, pero no todos, se eliminan adecuadamente </t>
  </si>
  <si>
    <t xml:space="preserve">Los desechos farmacéuticos no se tratan o eliminan de forma segura </t>
  </si>
  <si>
    <t xml:space="preserve">También debe existir una estrategia nacional y/o regional operativa para recoger y tratar/eliminar los desechos químicos y farmacéuticos de los establecimientos de salud. También debe recurrirse a la responsabilidad ampliada del productor para devolver al fabricante los productos farmacéuticos y químicos no utilizados o caducados. 
Las incineradoras centralizadas deben cumplir los requisitos del Convenio de Estocolmo (para más información, véanse las «Directrices sobre mejores técnicas disponibles y orientación provisional sobre mejores prácticas ambientales»:   http://chm.pops.int/Implementation/BATandBEP/BATBEPGuidelinesArticle5/tabid/187/Default.aspx). 
Coincineración por la industria del cemento: Puede que sea necesario realizar importantes inversiones adicionales para modificar las instalaciones con el fin de manipular y cargar de forma segura los desechos médicos, y las máquinas rara vez están equipadas con equipos de filtración y limpieza adecuados para los contaminantes que se generan. </t>
  </si>
  <si>
    <t>HCWM_18</t>
  </si>
  <si>
    <t xml:space="preserve">Un miembro del personal está adecuadamente capacitado para la gestión y supervisión de los desechos de atención de salud y desempeña sus funciones de acuerdo con las normas profesionales pertinentes </t>
  </si>
  <si>
    <t xml:space="preserve">Un miembro del personal está adecuadamente capacitado y desempeña sus funciones correctamente </t>
  </si>
  <si>
    <t xml:space="preserve">Un miembro del personal está capacitado pero no desempeña sus funciones correctamente, o ha sido designado pero no está formado </t>
  </si>
  <si>
    <t xml:space="preserve">No existe tal miembro del personal </t>
  </si>
  <si>
    <t xml:space="preserve">Esta persona puede ser la enfermera jefe o un miembro del comité de control y prevención de infecciones. Debe asegurarse de que todos los miembros del personal son responsables de la adecuada separación y eliminación de los desechos producidos durante su servicio.  </t>
  </si>
  <si>
    <t>HCWM_19</t>
  </si>
  <si>
    <t xml:space="preserve">El personal que manipula o elimina los desechos y los trabajadores de atención de salud están vacunados contra la hepatitis B (y tienen cualquier otra vacuna recomendada, con arreglo a las directrices nacionales) </t>
  </si>
  <si>
    <t xml:space="preserve">Todo el personal ha recibido todas las vacunas necesarias </t>
  </si>
  <si>
    <t xml:space="preserve">Parte del personal, pero no todo, ha sido vacunado </t>
  </si>
  <si>
    <t xml:space="preserve">Ningún miembro del personal ha sido vacunado </t>
  </si>
  <si>
    <t xml:space="preserve">Todos los trabajadores con riesgo de exposición a la sangre (incluido el personal de limpieza y quienes manipulan desechos) deben recibir la inmunización previa al servicio y de manera continua contra la hepatitis B (las tres dosis) y otras enfermedades prevenibles mediante vacunación en el lugar de trabajo, sin costo alguno para el miembro del personal. </t>
  </si>
  <si>
    <t>HCWM_20</t>
  </si>
  <si>
    <t xml:space="preserve">Preparación para situaciones de emergencia </t>
  </si>
  <si>
    <t xml:space="preserve">Se emplean estrategias para hacer frente a los desechos adicionales </t>
  </si>
  <si>
    <t xml:space="preserve">Existen estrategias, pero no se aplican de forma eficaz </t>
  </si>
  <si>
    <t xml:space="preserve">Es posible que se generen mayores cantidades de desechos durante y después de eventos y emergencias relacionados con el clima o como resultado de brotes (por ejemplo, equipos de protección personal).
Las estrategias pueden consistir en:
- Poner a disposición contenedores de desechos adicionales.
- Vaciar los contenedores con mayor frecuencia.
- Dedicar zonas de almacenamiento específicas para guardar los desechos adicionales generados. 
</t>
  </si>
  <si>
    <t xml:space="preserve">Número de indicadores de gestión de desechos de la atención de salud evaluados: </t>
  </si>
  <si>
    <t>Puntuación total en GESTIÓN DE DESECHOS DE LA ATENCIÓN DE SALUD (%)</t>
  </si>
  <si>
    <t>H_1</t>
  </si>
  <si>
    <t xml:space="preserve">Disponibilidad </t>
  </si>
  <si>
    <t xml:space="preserve">Se dispone de puntos para la higiene de las manos en funcionamiento en todos los puntos donde se presta atención, incluida la sala de partos </t>
  </si>
  <si>
    <t xml:space="preserve">Todos los puntos de atención tienen puntos para la higiene de las manos que funcionan (con agua y jabón o con un gel hidroalcohólico) </t>
  </si>
  <si>
    <t xml:space="preserve">Al menos el 75% de los puntos de atención cuentan con puntos para la higiene de las manos en funcionamiento </t>
  </si>
  <si>
    <t xml:space="preserve">Menos del 75% de los puntos de atención cuentan con puntos para la higiene de las manos en funcionamiento </t>
  </si>
  <si>
    <t xml:space="preserve">La higiene de las manos es un término general que se refiere a cualquier acción de limpieza de las manos, es decir, la acción de realizar la higiene de las manos con el fin de eliminar física o mecánicamente la suciedad, la materia orgánica y/o los microorganismos. Fuente: WHO guidelines on hand hygiene in health care. 2009 (https://www.who.int/gpsc/5may/tools/9789241597906/en/). 
Un punto funcional de higiene de manos puede consistir en jabón y agua con un lavabo o recipiente para lavarse las manos y toallas desechables o limpias, o en un gel hidroalcohólico. 
El punto de atención es donde se reúnen tres elementos: el paciente, los trabajadores sanitarios y el cuidado o tratamiento que conlleva el contacto con el paciente o su entorno (dentro de la zona de pacientes). En algunos establecimientos, el personal de atención de salud lleva consigo gel hidroalcohólico cuando se desplaza entre las áreas de servicio. 
</t>
  </si>
  <si>
    <t>H_2</t>
  </si>
  <si>
    <t xml:space="preserve">Se dispone de puntos de higiene de manos en funcionamiento en todas las zonas </t>
  </si>
  <si>
    <t>Se dispone de puntos para higiene de las manos en funcionamiento en algunas zonas, pero no en todas</t>
  </si>
  <si>
    <t>No hay puntos para la higiene de las manos en funcionamiento</t>
  </si>
  <si>
    <r>
      <rPr>
        <sz val="11"/>
        <color theme="1"/>
        <rFont val="Arial"/>
        <family val="2"/>
      </rPr>
      <t xml:space="preserve">Un </t>
    </r>
    <r>
      <rPr>
        <b/>
        <sz val="11"/>
        <color theme="1"/>
        <rFont val="Arial"/>
        <family val="2"/>
      </rPr>
      <t>punto funcional para la higiene de las manos</t>
    </r>
    <r>
      <rPr>
        <sz val="11"/>
        <color theme="1"/>
        <rFont val="Arial"/>
        <family val="2"/>
      </rPr>
      <t xml:space="preserve"> puede consistir en jabón y agua con un lavabo o recipiente para lavarse las manos y toallas desechables o limpias o en un gel hidroalcohólico.</t>
    </r>
    <r>
      <rPr>
        <sz val="11"/>
        <color theme="1"/>
        <rFont val="Arial"/>
        <family val="2"/>
      </rPr>
      <t xml:space="preserve">   
</t>
    </r>
  </si>
  <si>
    <t>(S_3)</t>
  </si>
  <si>
    <t>(Todos los retretes tienen un lugar para lavarse las manos en funcionamiento a menos de cinco metros de distancia)</t>
  </si>
  <si>
    <t xml:space="preserve">Remítase a S_3 </t>
  </si>
  <si>
    <t xml:space="preserve">Esta pregunta está incluida en Saneamiento. Deberá puntuarse en S_3. </t>
  </si>
  <si>
    <t>H_3</t>
  </si>
  <si>
    <t xml:space="preserve">Promoción de la higiene </t>
  </si>
  <si>
    <t>No se dispone de material</t>
  </si>
  <si>
    <t>H_4</t>
  </si>
  <si>
    <t>Cumplimiento de la higiene</t>
  </si>
  <si>
    <t xml:space="preserve">• Avanzado 
• Sala / Establecimiento </t>
  </si>
  <si>
    <t xml:space="preserve">Se realizan periódicamente actividades de cumplimiento de la higiene de manos (al menos anualmente)
</t>
  </si>
  <si>
    <t>Se realizan periódicamente (al menos anualmente) actividades de cumplimiento en todo el establecimiento</t>
  </si>
  <si>
    <t>En la política se prevén actividades de cumplimiento, pero no se realizan con ninguna regularidad.</t>
  </si>
  <si>
    <t>No se realizan actividades de cumplimiento</t>
  </si>
  <si>
    <t>El seguimiento directo de la higiene de las manos significa la observación directa de la actuación de acuerdo con los cinco momentos de la OMS. 
El seguimiento indirecto de la higiene de las manos consiste en la supervisión del consumo de jabón y de geles hidroalcohólicos. 
En el caso de los establecimientos más avanzados, puede cumplimentarse anualmente el marco de autoevaluación de la higiene de las manos de la OMS.</t>
  </si>
  <si>
    <t>H_5</t>
  </si>
  <si>
    <t>Suministros (higiene de las manos)</t>
  </si>
  <si>
    <t>Se realizan con una periodicidad superior a una semana o la evaluación es incompleta</t>
  </si>
  <si>
    <t>No se realizan</t>
  </si>
  <si>
    <t xml:space="preserve">Número de indicadores de higiene evaluados: </t>
  </si>
  <si>
    <t>Puntuación total en HIGIENE (%)</t>
  </si>
  <si>
    <t>EC_1</t>
  </si>
  <si>
    <t>Políticas</t>
  </si>
  <si>
    <t>Existe una política o un protocolo de limpieza del establecimiento (o de la sala) claro y detallado, que se aplica y se supervisa y se exhibe manifiestamente</t>
  </si>
  <si>
    <t xml:space="preserve">Existe una política o protocolo de limpieza, que se aplica y se supervisa </t>
  </si>
  <si>
    <t xml:space="preserve">Existe una política o protocolo de limpieza, pero no se aplica o supervisa </t>
  </si>
  <si>
    <t>No existe una política o protocolo de limpieza</t>
  </si>
  <si>
    <t>EC_2</t>
  </si>
  <si>
    <t xml:space="preserve">Vigilancia </t>
  </si>
  <si>
    <t>• Esencial 
• Sala / Establecimiento</t>
  </si>
  <si>
    <t xml:space="preserve">Se dispone de un registro de limpieza para las áreas de atención al paciente, las salas generales o todo el establecimiento y es firmado por el limpiador correspondiente cada día
</t>
  </si>
  <si>
    <t>Se dispone de un registro en cada sala o área o en todo el establecimiento</t>
  </si>
  <si>
    <t>Existen registros, pero no para todas las salas o no para todos los días o no están actualizados</t>
  </si>
  <si>
    <t>No se dispone de registros de limpieza</t>
  </si>
  <si>
    <t>Los registros deben estar disponibles en lugares centrales o donde se realiza la tarea de limpieza para que el personal de supervisión pueda gestionarlos a diario, junto con el personal (por ejemplo, el coordinador de la prevención y el control de infecciones) responsable de las actividades periódicas de supervisión. Puede obtenerse más información sobre los registros de limpieza y otros mecanismos de supervisión en la sección 2.4.3 de las «Mejores prácticas de limpieza ambiental en centros de atención médica» de los CDC.</t>
  </si>
  <si>
    <t>EC_3</t>
  </si>
  <si>
    <t xml:space="preserve">Los aseos se limpian al menos una vez al día, y el personal de limpieza firma un registro de limpieza que se expone de forma visible </t>
  </si>
  <si>
    <t xml:space="preserve">Los aseos se limpian cada día y hay un registro firmado a la vista </t>
  </si>
  <si>
    <t>Los aseos se limpian pero menos de una vez al día, con o sin registro</t>
  </si>
  <si>
    <t>No existe registro y los aseos se limpian menos de una vez al día</t>
  </si>
  <si>
    <t>Los aseos privados deben limpiarse y desinfectarse al menos una vez al día (por ejemplo, cada 24 horas) o cuando estén visiblemente sucios, después de la limpieza ordinaria de la zona de atención al paciente. 
Los aseos públicos o compartidos deben limpiarse y desinfectarse dos veces al día, o cuando estén visiblemente sucios.
Para los empleados de limpieza sin alfabetizar o con escaso nivel de alfabetización, el registro de limpieza debe adaptarse y simplificarse correspondientemente con imágenes e ilustraciones reconocibles.</t>
  </si>
  <si>
    <t>EC_4</t>
  </si>
  <si>
    <t>Se dispone del número requerido de personal de limpieza o de personal con responsabilidades de limpieza en la sala/establecimiento todos los días o cuando se necesita la limpieza y tienen tiempo dedicado a realizar las actividades de limpieza</t>
  </si>
  <si>
    <t>Se dispone en todo momento del número necesario de personal cuando se necesita y tienen tiempo dedicado a la realización de actividades de limpieza</t>
  </si>
  <si>
    <t xml:space="preserve">Se dispone de cierto personal, pero no en número suficiente, no en todo momento cuando se necesita, o no en todas las salas </t>
  </si>
  <si>
    <t xml:space="preserve">No se dispone de personal de limpieza </t>
  </si>
  <si>
    <t xml:space="preserve">Los limpiadores (también conocidos como personal de limpieza ambiental o técnicos de servicios ambientales) son las personas que se encargan de la limpieza ambiental en los establecimientos de atención de salud y desempeñan un papel fundamental en el mantenimiento de un entorno limpio e higiénico que facilite las prácticas relacionadas con la prevención y el control de las infecciones asociadas a la atención de salud.
El personal debe estar disponible de forma regular (por ejemplo, a diario), ser suficiente para todas las salas y tener tiempo dedicado a realizar las actividades de limpieza. El número necesario de personal de limpieza variará en función de varios factores, entre ellos: el número de camas de pacientes, el nivel de ocupación, el tipo de limpieza (por ejemplo, rutinaria o terminal), los tipos de áreas de atención a los pacientes (por ejemplo, las zonas de atención especializada como las UCI y los quirófanos). El personal puede trabajar a tiempo parcial o completo. </t>
  </si>
  <si>
    <t>EC_5</t>
  </si>
  <si>
    <t>Todo el personal encargado de la limpieza ha recibido formación en la materia</t>
  </si>
  <si>
    <t xml:space="preserve">Todo el personal encargado de la limpieza ha recibido formación </t>
  </si>
  <si>
    <t xml:space="preserve">Parte del personal, pero no todo, ha recibido formación </t>
  </si>
  <si>
    <t xml:space="preserve">Ningún miembro del personal ha recibido formación </t>
  </si>
  <si>
    <t xml:space="preserve">Por «personal encargado de la limpieza» se entiende el personal no sanitario, como limpiadores, ordenanzas o personal auxiliar, así como el personal sanitario que, además de sus funciones clínicas y de atención al paciente, realiza tareas de limpieza como parte de su función.
Por formación se entiende los planes o programas de formación estructurados dirigidos por un formador o un supervisor debidamente cualificado.
El personal debe recibir formación previa al servicio y de actualización anual, o antes de la introducción de nuevos suministros o equipos de limpieza ambiental. </t>
  </si>
  <si>
    <t>EC_6</t>
  </si>
  <si>
    <t xml:space="preserve">• Avanzado 
• Establecimiento </t>
  </si>
  <si>
    <t>Existen y se aplican políticas y prácticas para mejorar la seguridad ocupacional de los limpiadores y técnicos de desechos de la atención de salud</t>
  </si>
  <si>
    <t xml:space="preserve">Se dispone de una política y se aplica </t>
  </si>
  <si>
    <t xml:space="preserve">Se dispone de una política, pero no se aplica suficientemente </t>
  </si>
  <si>
    <t xml:space="preserve">No se dispone de ninguna política </t>
  </si>
  <si>
    <t>EC_7</t>
  </si>
  <si>
    <t xml:space="preserve">Suministros </t>
  </si>
  <si>
    <t xml:space="preserve">Se dispone de suficientes materiales adecuados y en buen estado (por ejemplo, detergente, fregonas, cubos) para la limpieza de distintas zonas y superficies </t>
  </si>
  <si>
    <r>
      <rPr>
        <sz val="11"/>
        <color theme="1"/>
        <rFont val="Arial"/>
        <family val="2"/>
      </rPr>
      <t>Como mínimo, debe haber paños de limpieza desechables o reutilizables, cubos, fregonas, detergentes y un desinfectante de bajo nivel.</t>
    </r>
    <r>
      <rPr>
        <sz val="11"/>
        <color theme="1"/>
        <rFont val="Arial"/>
        <family val="2"/>
      </rPr>
      <t xml:space="preserve"> </t>
    </r>
    <r>
      <rPr>
        <sz val="11"/>
        <color theme="1"/>
        <rFont val="Arial"/>
        <family val="2"/>
      </rPr>
      <t>Los productos deben ajustarse a las orientaciones/reglamentos existentes a nivel nacional sobre los productos apropiados y disponibles localmente para la limpieza de los establecimientos de salud.</t>
    </r>
    <r>
      <rPr>
        <sz val="11"/>
        <color theme="1"/>
        <rFont val="Arial"/>
        <family val="2"/>
      </rPr>
      <t xml:space="preserve"> 
</t>
    </r>
    <r>
      <rPr>
        <sz val="11"/>
        <color theme="1"/>
        <rFont val="Arial"/>
        <family val="2"/>
      </rPr>
      <t>Deben realizarse inventarios e inspecciones periódicas (por ejemplo, mensuales) de los suministros y el equipo para evitar que se agoten las existencias, prever las necesidades de suministros y garantizar la disponibilidad de materiales adicionales para contingencias como los brotes.</t>
    </r>
    <r>
      <rPr>
        <sz val="11"/>
        <color theme="1"/>
        <rFont val="Arial"/>
        <family val="2"/>
      </rPr>
      <t xml:space="preserve"> 
</t>
    </r>
    <r>
      <rPr>
        <b/>
        <sz val="11"/>
        <color rgb="FF7030A0"/>
        <rFont val="Arial"/>
        <family val="2"/>
      </rPr>
      <t>Deberá elaborarse una lista maestra de productos eficaces aprobada por el establecimiento a fin de reducir al mínimo el número de productos perjudiciales para el medio ambiente.</t>
    </r>
    <r>
      <rPr>
        <b/>
        <sz val="11"/>
        <color rgb="FF7030A0"/>
        <rFont val="Arial"/>
        <family val="2"/>
      </rPr>
      <t xml:space="preserve"> </t>
    </r>
    <r>
      <rPr>
        <b/>
        <sz val="11"/>
        <color rgb="FF7030A0"/>
        <rFont val="Arial"/>
        <family val="2"/>
      </rPr>
      <t>Muchos detergentes y desinfectantes tradicionales contienen sustancias químicas persistentes y tóxicas que pueden causar cáncer, enfermedades respiratorias, irritación de los ojos y de la piel y contribuyen a la contaminación ambiental durante su fabricación, uso y eliminación.</t>
    </r>
    <r>
      <rPr>
        <b/>
        <sz val="11"/>
        <color rgb="FF7030A0"/>
        <rFont val="Arial"/>
        <family val="2"/>
      </rPr>
      <t xml:space="preserve"> </t>
    </r>
    <r>
      <rPr>
        <b/>
        <sz val="11"/>
        <color rgb="FF7030A0"/>
        <rFont val="Arial"/>
        <family val="2"/>
      </rPr>
      <t>Los establecimientos sanitarios deben adquirir y utilizar productos de limpieza sin perfume, preferibles desde el punto de vista ambiental, con un envasado mínimo y/o ecológico.</t>
    </r>
    <r>
      <rPr>
        <b/>
        <sz val="11"/>
        <color rgb="FF7030A0"/>
        <rFont val="Arial"/>
        <family val="2"/>
      </rPr>
      <t xml:space="preserve">  </t>
    </r>
  </si>
  <si>
    <t>EC_8</t>
  </si>
  <si>
    <t>• Esencial 
• Establecimiento</t>
  </si>
  <si>
    <t xml:space="preserve">Existe un presupuesto anual para suministros y equipos de limpieza ambiental y es suficiente para todas las necesidades. </t>
  </si>
  <si>
    <t>Existe un presupuesto y es suficiente para todas las necesidades</t>
  </si>
  <si>
    <t>Existe un presupuesto, pero no es suficiente para todas las necesidades</t>
  </si>
  <si>
    <t xml:space="preserve">No existe presupuesto </t>
  </si>
  <si>
    <t xml:space="preserve">El presupuesto anual para un programa eficaz de limpieza medioambiental, comprende: 
• el personal (salario y prestaciones para el personal de limpieza, los supervisores y un gestor general del programa); 
• la formación del personal (al menos antes del servicio y la actualización anual);
• los suministros y equipos de limpieza ambiental, incluido el EPP para el personal de limpieza;
• los gastos administrativos;
• los costos de producción e impresión de listas de control, registros y otras herramientas de ayuda para el trabajo;
• los costos de infraestructura/servicios, como los servicios de agua y aguas residuales de apoyo (según corresponda). </t>
  </si>
  <si>
    <t>EC_9</t>
  </si>
  <si>
    <t>Existe una zona dedicada al almacenamiento, preparación y cuidado de los suministros y equipos de limpieza («zona de servicios de limpieza ambiental»), se mantiene limpia y en buen estado, y se utiliza de acuerdo con su finalidad</t>
  </si>
  <si>
    <t>Existe una zona dedicada, bien mantenida, limpia y utilizada de acuerdo con su finalidad</t>
  </si>
  <si>
    <t>Existe una zona, pero contiene otros artículos o no está limpia</t>
  </si>
  <si>
    <t xml:space="preserve">No existe una zona dedicada al almacenamiento </t>
  </si>
  <si>
    <t>EC_10</t>
  </si>
  <si>
    <t>Equipo de protección personal</t>
  </si>
  <si>
    <t>Se dispone en todo momento de EPP adecuados y en cantidad suficiente para todo el personal de limpieza</t>
  </si>
  <si>
    <t>Todos los miembros del personal de limpieza disponen de EPP adecuados</t>
  </si>
  <si>
    <t>Algunos miembros del personal, pero no todos, disponen de un EPP completo o disponen de un EPP pero en mal estado</t>
  </si>
  <si>
    <t>No se dispone</t>
  </si>
  <si>
    <t xml:space="preserve">El EPP mínimo necesario para el personal de limpieza en todas las instalaciones consiste en: 1) bata y/o delantal de plástico; 2) guantes de goma reutilizables y duraderos; 3) mascarilla; y 4) gafas o protector facial. Todos los EPP (reutilizables y desechables) deben estar en buen estado de suministro, bien mantenidos (existencias de buena calidad y adecuadamente almacenadas), ser limpiados antes de su uso y estar en buen estado. Todos los EPP reutilizables deben ser reacondicionados (es decir, limpiados y desinfectados) al menos una vez al día.
También se debe disponer de recursos para la higiene de las manos para el personal que utilice el EPP. </t>
  </si>
  <si>
    <t>EC_11</t>
  </si>
  <si>
    <t>Preparación para situaciones de emergencia</t>
  </si>
  <si>
    <t>• Avanzado 
• Sala / Establecimiento</t>
  </si>
  <si>
    <r>
      <rPr>
        <i/>
        <sz val="11"/>
        <color rgb="FF000000"/>
        <rFont val="Arial"/>
        <family val="2"/>
      </rPr>
      <t>[Si aumenta la carga de pacientes]</t>
    </r>
    <r>
      <rPr>
        <sz val="11"/>
        <color rgb="FF000000"/>
        <rFont val="Arial"/>
        <family val="2"/>
      </rPr>
      <t xml:space="preserve">
Se dispone de personal adicional (por ejemplo, una lista) y de suministros de limpieza adicionales para ser distribuidos en el establecimiento en caso de que aumente la carga de pacientes</t>
    </r>
    <r>
      <rPr>
        <sz val="11"/>
        <color rgb="FF000000"/>
        <rFont val="Arial"/>
        <family val="2"/>
      </rPr>
      <t xml:space="preserve"> </t>
    </r>
  </si>
  <si>
    <t xml:space="preserve">Se dispone de personal y suministros adicionales </t>
  </si>
  <si>
    <t xml:space="preserve">El personal o los suministros no son suficientes para satisfacer las necesidades adicionales </t>
  </si>
  <si>
    <t>No se dispone de personal o de suministros adicionales</t>
  </si>
  <si>
    <t>Véase el documento «Mejores prácticas de limpieza ambiental en centros de atención médica en entornos con recursos limitados» de los CDC para obtener más orientación: https://www.cdc.gov/hai/pdfs/prevent/BestPracAfrica-for-MLS-Spanish-US-508c.pdf</t>
  </si>
  <si>
    <t>EC_12</t>
  </si>
  <si>
    <t xml:space="preserve">Lavandería </t>
  </si>
  <si>
    <t>Todas las camas/colchones tienen fundas impermeables sin signos de daños (desgarros, roturas o agujeros)</t>
  </si>
  <si>
    <t xml:space="preserve">Todas las camas/colchones tienen fundas impermeables sin signos de daños </t>
  </si>
  <si>
    <t xml:space="preserve">Las camas/colchones tienen fundas impermeables pero algunas o todas están dañadas </t>
  </si>
  <si>
    <t xml:space="preserve">No hay fundas impermeables </t>
  </si>
  <si>
    <t xml:space="preserve">En el caso de los cuidados hospitalarios de larga duración, las fundas impermeables deben ser extraíbles y transpirables. </t>
  </si>
  <si>
    <t>EC_13</t>
  </si>
  <si>
    <t>Las instalaciones de lavandería están limpias, bien mantenidas y pueden satisfacer la demanda (por ejemplo, para lavar la ropa de cama de los pacientes entre un ocupante y el siguiente)</t>
  </si>
  <si>
    <t xml:space="preserve">Se dispone de instalaciones, pero no están limpias, no están bien mantenidas o no pueden satisfacer la demanda </t>
  </si>
  <si>
    <t xml:space="preserve">No se dispone de instalaciones funcionales </t>
  </si>
  <si>
    <t xml:space="preserve">Las zonas de lavandería deben disponer de un drenaje eficaz y de un sistema de absorción, así como de una zona suficiente para el secado de la ropa al aire libre. La ropa sucia debe guardarse en bolsas separadas, selladas y marcadas para su transporte y almacenamiento. </t>
  </si>
  <si>
    <t>EC_14</t>
  </si>
  <si>
    <t xml:space="preserve">Se dispone de servicios de lavandería con agua caliente (70 ºC a 80°C durante 10 minutos) para reacondicionar los paños y los cabezales de las fregonas, y los cabezales de las fregonas y los paños de limpieza se lavan siempre por separado del resto de los tejidos hospitalarios sucios. </t>
  </si>
  <si>
    <t xml:space="preserve">Se dispone de instalaciones de lavandería con agua caliente y los materiales de limpieza se lavan por separado </t>
  </si>
  <si>
    <t xml:space="preserve">Se dispone de instalaciones de lavandería pero el agua no está a suficiente temperatura o los materiales de limpieza no se lavan por separado </t>
  </si>
  <si>
    <t xml:space="preserve">No se dispone de estos servicios </t>
  </si>
  <si>
    <t>EC_15</t>
  </si>
  <si>
    <t>Higiene alimentaria</t>
  </si>
  <si>
    <t>• Avanzado 
• Establecimiento
• Solo hospitales</t>
  </si>
  <si>
    <r>
      <rPr>
        <i/>
        <sz val="11"/>
        <color rgb="FF000000"/>
        <rFont val="Arial"/>
        <family val="2"/>
      </rPr>
      <t>[Solo hospitales]</t>
    </r>
    <r>
      <rPr>
        <sz val="11"/>
        <color rgb="FF000000"/>
        <rFont val="Arial"/>
        <family val="2"/>
      </rPr>
      <t xml:space="preserve">
Los alimentos se preparan y manipulan de forma segura (con las manos limpias, en superficies limpias y con utensilios limpios)</t>
    </r>
  </si>
  <si>
    <t xml:space="preserve">Los alimentos se preparan y manipulan de forma segura </t>
  </si>
  <si>
    <t>Se siguen algunas medidas de seguridad alimentaria, pero no todas (véanse las notas)</t>
  </si>
  <si>
    <t xml:space="preserve">No se siguen las medidas de seguridad alimentaria / la seguridad alimentaria es extremadamente deficiente </t>
  </si>
  <si>
    <t>EC_16</t>
  </si>
  <si>
    <t xml:space="preserve">Las moscas, los insectos y las ratas no pueden acceder a los almacenes de alimentos y de la cocina </t>
  </si>
  <si>
    <t>Los alimentos y las despensas están parcialmente protegidos, pero podrían mejorarse</t>
  </si>
  <si>
    <t xml:space="preserve">Los alimentos y las despensas no están protegidos contra las moscas, los insectos o las ratas </t>
  </si>
  <si>
    <t>Las zonas de preparación de alimentos deben mantenerse limpias y protegidas de roedores e insectos. 
Los almacenes de alimentos deben estar cubiertos para evitar la contaminación por ratas y moscas.</t>
  </si>
  <si>
    <t xml:space="preserve">Número de indicadores evaluados: </t>
  </si>
  <si>
    <t>E_1</t>
  </si>
  <si>
    <t>Energía</t>
  </si>
  <si>
    <t xml:space="preserve">• Esencial </t>
  </si>
  <si>
    <t xml:space="preserve">Se dispone de una fuente de electricidad, que funciona y está bien mantenida </t>
  </si>
  <si>
    <t>Existe, pero no es funcional en la actualidad</t>
  </si>
  <si>
    <t>No existe electricidad</t>
  </si>
  <si>
    <t>En los entornos de hospitalización en zonas aisladas (como los hospitales rurales) y en las estructuras temporales (como los centros de tratamiento del cólera), es probable que se necesiten generadores o paneles solares y baterías, por lo que debe preverse. Como mínimo, se debe disponer de un tipo de linterna segura de queroseno o gas y de linternas de mano potentes.</t>
  </si>
  <si>
    <t>E_2</t>
  </si>
  <si>
    <t>Hay energía suficiente para todas las necesidades eléctricas del establecimiento, incluso para la iluminación y los dispositivos autónomos (por ejemplo, la cadena de frío del Programa Ampliado de Inmunización)</t>
  </si>
  <si>
    <t xml:space="preserve">Se dispone de energía en cantidad suficiente en todo momento </t>
  </si>
  <si>
    <t xml:space="preserve">Se dispone de energía suficiente para satisfacer parte de la demanda, pero no toda </t>
  </si>
  <si>
    <t xml:space="preserve">No se dispone de energía </t>
  </si>
  <si>
    <t>Todas las necesidades engloba la iluminación, las comunicaciones, los dispositivos/aparatos médicos y el alojamiento del personal.</t>
  </si>
  <si>
    <t>E_3</t>
  </si>
  <si>
    <r>
      <rPr>
        <i/>
        <sz val="11"/>
        <color theme="1"/>
        <rFont val="Arial"/>
        <family val="2"/>
      </rPr>
      <t>[Donde el agua se bombea]</t>
    </r>
    <r>
      <rPr>
        <sz val="11"/>
        <color theme="1"/>
        <rFont val="Arial"/>
        <family val="2"/>
      </rPr>
      <t xml:space="preserve">
Se dispone de energía suficiente para el bombeo de agua</t>
    </r>
    <r>
      <rPr>
        <sz val="11"/>
        <color indexed="8"/>
        <rFont val="Arial"/>
        <family val="2"/>
      </rPr>
      <t xml:space="preserve"> </t>
    </r>
  </si>
  <si>
    <t>E_4</t>
  </si>
  <si>
    <r>
      <rPr>
        <i/>
        <sz val="11"/>
        <color theme="1"/>
        <rFont val="Arial"/>
        <family val="2"/>
      </rPr>
      <t>[Donde el agua se calienta]</t>
    </r>
    <r>
      <rPr>
        <sz val="11"/>
        <color theme="1"/>
        <rFont val="Arial"/>
        <family val="2"/>
      </rPr>
      <t xml:space="preserve">
Se dispone de energía suficiente para calentar el agua</t>
    </r>
  </si>
  <si>
    <t>E_5</t>
  </si>
  <si>
    <t>Sistema de apoyo</t>
  </si>
  <si>
    <t>Existe una fuente de energía de apoyo funcional (por ejemplo, un generador con el combustible adecuado), si la fuente principal falla</t>
  </si>
  <si>
    <t xml:space="preserve">Se dispone de una fuente de apoyo con el combustible adecuado </t>
  </si>
  <si>
    <t xml:space="preserve">Existe una fuente de apoyo, pero no es funcional o el combustible es insuficiente </t>
  </si>
  <si>
    <t xml:space="preserve">No se dispone de una fuente de apoyo </t>
  </si>
  <si>
    <t xml:space="preserve">Puede ser necesaria una fuente de apoyo para los dispositivos médicos, los frigoríficos, la iluminación y el bombeo de agua. Debe encenderse automáticamente si se corta la fuente de energía habitual. Debe haber un presupuesto suficiente de combustible para alimentar los generadores de apoyo. </t>
  </si>
  <si>
    <t>E_6</t>
  </si>
  <si>
    <t>Eficiencia</t>
  </si>
  <si>
    <t>Se utiliza una iluminación eficiente desde el punto de vista energético con controles de iluminación mejorados y bombillas de bajo consumo</t>
  </si>
  <si>
    <t xml:space="preserve">Toda la iluminación es eficiente desde el punto de vista energético </t>
  </si>
  <si>
    <t xml:space="preserve">Parte de la iluminación, pero no toda, es eficiente desde el punto de vista energético </t>
  </si>
  <si>
    <t>No se dispone de iluminación eficiente desde el punto de vista energético o se desconoce su condición</t>
  </si>
  <si>
    <t>La luz natural puede ser suficiente durante el día y debe utilizarse siempre que sea posible para reducir el consumo de energía.</t>
  </si>
  <si>
    <t>E_7</t>
  </si>
  <si>
    <t>Adecuación</t>
  </si>
  <si>
    <t>La sala de partos está adecuadamente iluminada, incluso de noche</t>
  </si>
  <si>
    <t>La sala o salas de partos tienen una iluminación que funciona</t>
  </si>
  <si>
    <t>Existe infraestructura de iluminación, pero no funciona</t>
  </si>
  <si>
    <t>No se dispone de iluminación adecuada o no existe infraestructura de iluminación</t>
  </si>
  <si>
    <t>E_8</t>
  </si>
  <si>
    <t>La ducha o duchas están iluminadas adecuadamente, incluso de noche</t>
  </si>
  <si>
    <t xml:space="preserve">Todas las duchas tienen una iluminación que funciona </t>
  </si>
  <si>
    <t>Las duchas deben tener iluminación en todos los establecimientos donde se presten servicios nocturnos y donde no haya luz natural suficiente para usarlas con seguridad durante el día.</t>
  </si>
  <si>
    <t>E_9</t>
  </si>
  <si>
    <t>Las letrinas están iluminadas adecuadamente, incluso de noche</t>
  </si>
  <si>
    <t xml:space="preserve">Todas las letrinas tienen una iluminación que funciona </t>
  </si>
  <si>
    <t>Las letrinas deben tener iluminación en todos los establecimientos donde se presten servicios nocturnos y donde no haya luz natural suficiente para usarlas con seguridad durante el día.</t>
  </si>
  <si>
    <t>E_10</t>
  </si>
  <si>
    <t>Se dispone de suficiente ventilación ambiental en funcionamiento (natural o mecánica) en las zonas de atención al paciente</t>
  </si>
  <si>
    <t>La ventilación es suficiente y funcional en todas las zonas de pacientes</t>
  </si>
  <si>
    <t xml:space="preserve">Existe algo de ventilación, pero no está bien mantenida o es insuficiente para que se produzca ventilación natural </t>
  </si>
  <si>
    <t xml:space="preserve">No hay ventilación </t>
  </si>
  <si>
    <t>E_11</t>
  </si>
  <si>
    <t xml:space="preserve">Control de vectores </t>
  </si>
  <si>
    <r>
      <rPr>
        <i/>
        <sz val="11"/>
        <color rgb="FF000000"/>
        <rFont val="Arial"/>
        <family val="2"/>
      </rPr>
      <t>[En las zonas donde el paludismo es endémico]</t>
    </r>
    <r>
      <rPr>
        <sz val="11"/>
        <color rgb="FF000000"/>
        <rFont val="Arial"/>
        <family val="2"/>
      </rPr>
      <t xml:space="preserve">
Las camas disponen de mosquiteros tratados con insecticida para proteger a los pacientes de enfermedades transmitidas por mosquitos</t>
    </r>
  </si>
  <si>
    <t xml:space="preserve">Todas las camas de hospitalización tienen mosquiteros </t>
  </si>
  <si>
    <t>Algunas camas disponen de mosquiteros, pero no todas, o están disponibles pero en mal estado</t>
  </si>
  <si>
    <t xml:space="preserve">No se dispone de mosquiteros para las camas </t>
  </si>
  <si>
    <t>E_12</t>
  </si>
  <si>
    <t>Adquisiciones</t>
  </si>
  <si>
    <t>Se aplica una política de adquisiciones sostenible (con un enfoque de ciclo de vida) en todo el establecimiento</t>
  </si>
  <si>
    <t>Se aplica sistemáticamente una política de adquisiciones sostenible en todo el establecimiento</t>
  </si>
  <si>
    <t xml:space="preserve">Existe una política de adquisiciones sostenible, pero no está bien aplicada </t>
  </si>
  <si>
    <t xml:space="preserve">No existe ninguna política al respecto </t>
  </si>
  <si>
    <t>La política de adquisiciones sostenible consiste en utilizar productos disponibles localmente que hayan sido certificados por un organismo de certificación acreditado y que cumplan con las normas internacionales. (Esos productos deben ser seguros de usar, cumplir los requisitos de toxicidad, y ser duraderos y eficientes desde el punto de vista energético y de los recursos).</t>
  </si>
  <si>
    <t>E_13</t>
  </si>
  <si>
    <t xml:space="preserve">Medio ambiente </t>
  </si>
  <si>
    <t>Se dispone de papeleras de uso general en todas las zonas públicas, se retira regularmente la basura del interior y del exterior del establecimiento, y se procura mejorar y mantener el aspecto estético del establecimiento mediante la pintura, la jardinería (plantas) y la garantía de que todos los equipos y otros artículos se almacenen de forma segura</t>
  </si>
  <si>
    <t>Se realizan esfuerzos para mantener la estética general del establecimiento, que está ordenado, sin basura y bien cuidado</t>
  </si>
  <si>
    <t xml:space="preserve">No se hace ningún esfuerzo para mantener la estética del establecimiento </t>
  </si>
  <si>
    <t>Puntuación total en ENERGÍA (%)</t>
  </si>
  <si>
    <t>M_1</t>
  </si>
  <si>
    <t xml:space="preserve">Gestión </t>
  </si>
  <si>
    <t>El establecimiento cuenta con un equipo funcional de mejora de la calidad / de prevención y control de infecciones o WASH FIT</t>
  </si>
  <si>
    <t xml:space="preserve">Existe un equipo o equipos, con un mandato claro, que se reúne regularmente con un buen liderazgo y cuyas decisiones se tienen en cuenta y son objeto de seguimiento </t>
  </si>
  <si>
    <t xml:space="preserve">El equipo o equipos se reúnen pero de manera irregular, informal, no tienen un mandato claro, etc. </t>
  </si>
  <si>
    <t xml:space="preserve">No existe ningún equipo o coordinador </t>
  </si>
  <si>
    <t xml:space="preserve">Puede haber un equipo o entidades separadas para la mejora de la calidad, la prevención y el control de infecciones y WASH FIT. 
Al menos un miembro del personal de limpieza/supervisor de limpieza/contratista de limpieza debe estar representado en el equipo WASH FIT, de prevención y control de infecciones o de mejora de la calidad y participar en la toma de decisiones o la elaboración de planes de mejora. </t>
  </si>
  <si>
    <t>M_2</t>
  </si>
  <si>
    <t xml:space="preserve">Personal </t>
  </si>
  <si>
    <t>• Avanzado</t>
  </si>
  <si>
    <r>
      <rPr>
        <sz val="11"/>
        <color rgb="FF000000"/>
        <rFont val="Arial"/>
        <family val="2"/>
      </rPr>
      <t>El establecimiento cuenta con un coordinador o técnico encargado de WASH FIT que trabaja con arreglo a un programa de trabajo aprobado, con el apoyo del personal directivo superior</t>
    </r>
  </si>
  <si>
    <t xml:space="preserve">Existe un coordinador dedicado </t>
  </si>
  <si>
    <t>Existe un coordinador, pero no dispone de tiempo, recursos o motivación suficientes para desempeñar sus funciones</t>
  </si>
  <si>
    <t>No existe</t>
  </si>
  <si>
    <t>M_3</t>
  </si>
  <si>
    <t>Se consulta a los grupos de mujeres, de personas con discapacidad y de indígenas, así como a otros usuarios y personal específicos (por ejemplo, enfermeras, parteras, personal de limpieza) sobre las necesidades de agua, saneamiento e higiene y sobre el diseño de la tecnología, y sus opiniones influyen en la elección, la colocación y el mantenimiento de la tecnología</t>
  </si>
  <si>
    <t xml:space="preserve">Se consulta adecuadamente a los grupos y sus opiniones influyen en las mejoras </t>
  </si>
  <si>
    <t xml:space="preserve">Solo se consulta a algunos grupos y/o sus opiniones no influyen en las mejoras </t>
  </si>
  <si>
    <t xml:space="preserve">No se consulta a ninguno de esos grupos </t>
  </si>
  <si>
    <t>M_4</t>
  </si>
  <si>
    <t xml:space="preserve">Se dispone de un organigrama actualizado de la estructura de gestión del establecimiento, incluido el personal de limpieza, claramente visible y legible </t>
  </si>
  <si>
    <t>Se dispone de un organigrama actualizado de la estructura de gestión del establecimiento (y es legible)</t>
  </si>
  <si>
    <t>Se dispone de un organigrama de la estructura de gestión, pero no está actualizado o no es visible</t>
  </si>
  <si>
    <t>M_5</t>
  </si>
  <si>
    <t>Todo el personal tiene una descripción de trabajo por escrito que incluye las responsabilidades en materia de agua, saneamiento e higiene y prevención y control de infecciones</t>
  </si>
  <si>
    <t>Algunos miembros del personal, pero no todos, tienen una descripción del trabajo</t>
  </si>
  <si>
    <t>No existe una descripción del puesto de trabajo</t>
  </si>
  <si>
    <t>M_6</t>
  </si>
  <si>
    <t xml:space="preserve">Todo el personal auxiliar nuevo, incluidos quienes manipulan los desechos y quienes limpian, recibe una formación adecuada en materia de agua, saneamiento e higiene y prevención y control de infecciones, adaptada y adecuada a su función profesional </t>
  </si>
  <si>
    <t xml:space="preserve">Todo el personal nuevo recibe una formación adecuada, de acuerdo con su función </t>
  </si>
  <si>
    <t xml:space="preserve">Parte del personal, pero no todo, recibe formación o ésta no es adecuada a su función </t>
  </si>
  <si>
    <t xml:space="preserve">No se imparte formación </t>
  </si>
  <si>
    <t>M_7</t>
  </si>
  <si>
    <t>Se evalúa periódicamente (al menos una vez al año) el rendimiento del personal (por ejemplo, en lo que respecta a la higiene de las manos); se reconoce y/o recompensa al personal de alto rendimiento, y se apoya a quienes no tienen un buen rendimiento para que mejoren</t>
  </si>
  <si>
    <t>Se evalúa periódicamente al personal (al menos una vez al año)</t>
  </si>
  <si>
    <t xml:space="preserve">Se evalúa a una parte del personal, pero no a todo, o no se apoya suficientemente al personal para que mejore </t>
  </si>
  <si>
    <t>No se evalúa al personal, es decir, no se toman medidas ni se reconoce al personal en función de su rendimiento</t>
  </si>
  <si>
    <t xml:space="preserve">El rendimiento puede estar relacionado con el cumplimiento de la higiene de las manos, así como con la compasión, la observancia de los procedimientos médicos correctos, la escucha a los pacientes, etc. </t>
  </si>
  <si>
    <t>M_8</t>
  </si>
  <si>
    <t>Procedimientos operativos normalizados</t>
  </si>
  <si>
    <t xml:space="preserve">Existe un protocolo y un sistema eficaz para el uso y mantenimiento continuos de la infraestructura, y las adquisiciones de los suministros necesarios para su funcionamiento y mantenimiento </t>
  </si>
  <si>
    <t>Existe un sistema y es funcional (los artículos se adquieren y la infraestructura se repara cuando es necesario)</t>
  </si>
  <si>
    <t>Existe un sistema pero no es funcional (es decir, el establecimiento no puede adquirir suministros o la infraestructura no se repara adecuadamente)</t>
  </si>
  <si>
    <t>No existe ningún sistema</t>
  </si>
  <si>
    <t>M_9</t>
  </si>
  <si>
    <t xml:space="preserve">Presupuesto </t>
  </si>
  <si>
    <r>
      <rPr>
        <sz val="11"/>
        <color rgb="FF000000"/>
        <rFont val="Arial"/>
        <family val="2"/>
      </rPr>
      <t>Existe un presupuesto que cubre el personal / la formación y los consumibles / la operación y mantenimiento</t>
    </r>
  </si>
  <si>
    <t>Existe un presupuesto para personal pero no para formación / o para consumibles pero no para la operación y mantenimiento / o el presupuesto no es suficiente para cubrir todos los gastos</t>
  </si>
  <si>
    <t>No existe presupuesto</t>
  </si>
  <si>
    <t xml:space="preserve">El presupuesto cubre los costos de capital y de operación, incluidos el personal, la formación del personal, los suministros y el equipo de limpieza, el equipo para la supervisión del programa, los gastos administrativos, los costos de producción e impresión de listas de control, registros y otras herramientas de trabajo y los costos de infraestructura/servicios (por ejemplo, servicios de agua y aguas residuales). Puede ser útil dividir el presupuesto en categorías: personal; infraestructura; equipamiento; suministros. 
</t>
  </si>
  <si>
    <t>M_10</t>
  </si>
  <si>
    <t xml:space="preserve">Políticas </t>
  </si>
  <si>
    <t>Existe una política/carta sobre seguridad del paciente por escrito para todo el establecimiento con el fin de mejorar la calidad de la atención, que está actualizada y se encuentra en vigencia</t>
  </si>
  <si>
    <t xml:space="preserve">Existe una política, está actualizada y en vigencia </t>
  </si>
  <si>
    <t xml:space="preserve">La política no es operativa, o necesita ser actualizada / no es realista </t>
  </si>
  <si>
    <t xml:space="preserve">No existe ninguna política </t>
  </si>
  <si>
    <t>M_11</t>
  </si>
  <si>
    <t>• Avanzado 
• Clima
• Solo hospitales</t>
  </si>
  <si>
    <t xml:space="preserve">Existe una política/carta sobre sostenibilidad ambiental por escrito para todo el establecimiento y se encuentra en vigencia </t>
  </si>
  <si>
    <t xml:space="preserve">La política está por escrito y en vigencia </t>
  </si>
  <si>
    <t xml:space="preserve">La política está por escrito, pero no está en vigencia </t>
  </si>
  <si>
    <t xml:space="preserve">Deberán integrarse los conceptos de resiliencia climática en todas las estrategias y planes WASH del establecimiento. </t>
  </si>
  <si>
    <t>M_12</t>
  </si>
  <si>
    <t xml:space="preserve">• Avanzado 
• Clima </t>
  </si>
  <si>
    <t>Existe un plan de preparación y respuesta para situaciones de emergencia, presupuestado y actualizado periódicamente; el personal recibe formación y realiza ejercicios para prepararse, responder y recuperarse ante fenómenos meteorológicos extremos, especialmente a los que contribuye el cambio climático</t>
  </si>
  <si>
    <t xml:space="preserve">Existe un plan y el personal está suficientemente formado </t>
  </si>
  <si>
    <t xml:space="preserve">Existe un plan pero no se imparte formación, o el plan no es realista, o no se aplica </t>
  </si>
  <si>
    <t xml:space="preserve">No existe ningún plan </t>
  </si>
  <si>
    <t>Número de indicadores de gestión evaluados:</t>
  </si>
  <si>
    <t>Puntuación total en GESTIÓN (%)</t>
  </si>
  <si>
    <t xml:space="preserve">Cambios registrados desde la versión anterior </t>
  </si>
  <si>
    <t xml:space="preserve">Última versión </t>
  </si>
  <si>
    <t xml:space="preserve">Se han añadido las Tareas 3 a 5 con cálculos. </t>
  </si>
  <si>
    <t xml:space="preserve">Se han añadido a la primera pestaña las instrucciones para rellenar el formulario de evaluación. </t>
  </si>
  <si>
    <t xml:space="preserve">Se han corregido pequeños errores tipográficos. </t>
  </si>
  <si>
    <t xml:space="preserve">H_5: Se ha cambiado la frecuencia de la auditoría de anual a trimestral. </t>
  </si>
  <si>
    <t xml:space="preserve">gf </t>
  </si>
  <si>
    <t>Basic</t>
  </si>
  <si>
    <t>Limited</t>
  </si>
  <si>
    <t>None</t>
  </si>
  <si>
    <r>
      <t>5.</t>
    </r>
    <r>
      <rPr>
        <sz val="7"/>
        <color theme="1"/>
        <rFont val="Times New Roman"/>
        <family val="1"/>
      </rPr>
      <t xml:space="preserve">       </t>
    </r>
    <r>
      <rPr>
        <sz val="11"/>
        <color theme="1"/>
        <rFont val="Calibri"/>
        <family val="2"/>
        <scheme val="minor"/>
      </rPr>
      <t xml:space="preserve">Revise las respuestas en todos los ámbitos para asegurarse de que toda la información está clara y es correcta y todos los miembros del equipo están de acuerdo. Revise la puntuación WASH FIT en el «Cuadro recapitulativo». </t>
    </r>
  </si>
  <si>
    <t>Se dispone de un abastecimiento de agua mejorado, canalizado hasta el interior del establecimiento o ubicado en las instalaciones</t>
  </si>
  <si>
    <t>Hay fuentes mejoradas adicionales de agua identificadas y disponibles, a las que se puede acceder (y tratar adecuadamente si es necesario) en caso de que la fuente principal deje de funcionar o de estar disponible</t>
  </si>
  <si>
    <t>Hay un punto de agua potable con agua salubre funcionando en todo momento en las principales zonas de espera y/o en la entrada de cada servicio y en todas las habitaciones donde los pacientes pernoctan o reciben atención</t>
  </si>
  <si>
    <t xml:space="preserve"> El establecimiento dispone de un número suficiente de retretes mejorados para los pacientes </t>
  </si>
  <si>
    <t xml:space="preserve">Todos los retretes disponen de un lugar para lavarse las manos en funcionamiento a menos de cinco metros de distancia </t>
  </si>
  <si>
    <t>La planta de tratamiento de aguas residuales está bien diseñada y bien gestionada, con registros de funcionamiento públicamente disponibles, que ofrece al menos un tratamiento secundario y cumple las normas de rendimiento</t>
  </si>
  <si>
    <t>Hay puntos para la higiene de las manos en todas las zonas de espera y otras zonas públicas, así como en la zona de desechos</t>
  </si>
  <si>
    <t xml:space="preserve">Se expone material de promoción de la higiene de las manos, claramente visible, en todas las salas/zonas de tratamiento </t>
  </si>
  <si>
    <r>
      <rPr>
        <i/>
        <sz val="11"/>
        <color rgb="FF000000"/>
        <rFont val="Arial"/>
        <family val="2"/>
      </rPr>
      <t>[Solo hospitales]</t>
    </r>
    <r>
      <rPr>
        <sz val="11"/>
        <color rgb="FF000000"/>
        <rFont val="Arial"/>
        <family val="2"/>
      </rPr>
      <t xml:space="preserve">
Las despensas de la cocina y los alimentos preparados están protegidas contra las moscas, otros insectos o las ratas</t>
    </r>
  </si>
  <si>
    <t xml:space="preserve">El establecimiento dispone de una fuente de electricidad funcional y bien mantenida (por ejemplo, red eléctrica, solar) </t>
  </si>
  <si>
    <t>Existe presupuesto para cubrir los gastos de personal de limpieza y mantenimiento, la formación en materia de prevención y control de infecciones / agua, saneamiento e higiene (por ejemplo, jabón, cloro) y todas las actividades enumeradas en el protocolo de adquisiciones</t>
  </si>
  <si>
    <r>
      <t xml:space="preserve">Describa brevemente el problema 
</t>
    </r>
    <r>
      <rPr>
        <i/>
        <sz val="11"/>
        <color theme="1"/>
        <rFont val="Arial"/>
        <family val="2"/>
      </rPr>
      <t>Describa la localización del problema, así como cualquier otro detalle pertinente. Sea lo más concreto posible.</t>
    </r>
  </si>
  <si>
    <t xml:space="preserve">El método de tratamiento debe proporcionar una protección completa contra las tres clases de agentes patógenos. Esto protegerá contra los cambios en la calidad del agua debidos al cambio climático u otros acontecimientos. Si la tecnología solo proporciona una protección limitada, existen medidas para ajustar la dosificación de cloro y/o emplear tecnologías adicionales para proporcionar una protección multibarrera y realizar ajustes si se modifica la calidad del agua. El tratamiento del agua puede hacerlo el propio establecimiento o, en el caso del suministro canalizado, la empresa de abastecimiento de agua.
Puede obtenerse más información en: https://www.who.int/tools/international-scheme-to-evaluate-household-water-treatment-technologies/products-evaluated
https://www.who.int/tools/international-scheme-to-evaluate-household-water-treatment-technologies. 
Las tecnologías de tratamiento del agua deben cumplir las normas de desempeño de la OMS para el tratamiento y el almacenamiento seguro del agua en el punto de uso y en los hogares. Las tecnologías y métodos que cumplen estas normas de rendimiento suelen incluir filtros de alta calidad, cloro (para el agua no turbia) y desinfectantes floculantes, así como la ebullición o la desinfección solar. Se recomienda el uso de tecnologías de desempeño superior (es decir, dos o tres estrellas, filtros de membrana de alta calidad, ultravioletas y desinfectantes floculantes) para los grupos vulnerables (por ejemplo, personas infectadas por el VIH o niños pequeños) y cuando se desconoce el agente patógeno en particular. La lista de las tecnologías evaluadas por la OMS puede consultarse aquí: https://www.who.int/tools/international-scheme-to-evaluate-household-water-treatment-technologies/products-evaluated, y puede encontrarse más información en el sitio web de la OMS sobre el tratamiento del agua en los hogares: https://www.who.int/teams/environment-climate-change-and-health/water-sanitation-and-health/water-safety-and-quality/household-water-treatment-and-safe-storage. 
</t>
  </si>
  <si>
    <r>
      <t xml:space="preserve">El agua potable debe cumplir las normas de calidad de la OMS (Guidelines for drinking-water quality (OMS 2017)) o las normas nacionales:  https://www.who.int/publications/i/item/9789241549950
Si la lectura de </t>
    </r>
    <r>
      <rPr>
        <i/>
        <sz val="11"/>
        <rFont val="Arial"/>
        <family val="2"/>
      </rPr>
      <t>E. Col</t>
    </r>
    <r>
      <rPr>
        <sz val="11"/>
        <rFont val="Arial"/>
        <family val="2"/>
      </rPr>
      <t xml:space="preserve">i es superior a 10/100ml, deberá repetirse la prueba. 
WASH FIT incluye formularios de inspección sanitaria para cuatro tecnologías: pozo entubado con bomba manual, perforación profunda con bomba motorizada, distribución y almacenamiento por tuberías, captación de aguas pluviales. Seleccione los formularios de inspección sanitaria correspondientes en función del suministro de agua del establecimiento. </t>
    </r>
  </si>
  <si>
    <r>
      <t xml:space="preserve">El agua potable debe cumplir las normas de calidad de la OMS (Guidelines for drinking-water quality, OMS, 2017) o las normas nacionales:  https://www.who.int/publications/i/item/9789241549950
La concentración residual de cloro debe medirse con frecuencia y ajustarse la dosificación si no se alcanza la concentración (los cambios en el pH, la temperatura, el contenido de materia orgánica y la fuente de agua afectarán a la eficacia del cloro). Debe disponerse de datos documentados de análisis previos de cloro residual. En caso de inundación, el cloro por sí solo no desinfectará suficientemente el agua, ya que es probable que esté demasiado turbia.
Para que la desinfección sea eficaz, debe haber una concentración residual de cloro libre ≥ 0,5 mg/l tras un tiempo de contacto de al menos 30 minutos a un pH &lt; 8,0. Debe mantenerse un cloro residual en todo el sistema de distribución. En el punto de salida, la concentración residual mínima de cloro libre debe ser ≥0,2 mg/l.
El uso de agua salubre (según las directrices de la OMS sobre la calidad del agua potable, es decir, sin </t>
    </r>
    <r>
      <rPr>
        <i/>
        <sz val="11"/>
        <color theme="1"/>
        <rFont val="Arial"/>
        <family val="2"/>
      </rPr>
      <t>E. coli</t>
    </r>
    <r>
      <rPr>
        <sz val="11"/>
        <color theme="1"/>
        <rFont val="Arial"/>
        <family val="2"/>
      </rPr>
      <t xml:space="preserve"> detectable en 100 ml y con una concentración residual de cloro libre de ≥0,5 mg/l después de un tiempo de contacto de al menos 30 minutos con un pH &lt; 8,0) minimiza el riesgo de exposición a agentes patógenos de origen entérico y ambiental relacionados con el agua (por ejemplo, </t>
    </r>
    <r>
      <rPr>
        <i/>
        <sz val="11"/>
        <color theme="1"/>
        <rFont val="Arial"/>
        <family val="2"/>
      </rPr>
      <t>Pseudomonas</t>
    </r>
    <r>
      <rPr>
        <sz val="11"/>
        <color theme="1"/>
        <rFont val="Arial"/>
        <family val="2"/>
      </rPr>
      <t xml:space="preserve">, </t>
    </r>
    <r>
      <rPr>
        <i/>
        <sz val="11"/>
        <color theme="1"/>
        <rFont val="Arial"/>
        <family val="2"/>
      </rPr>
      <t>Legionella</t>
    </r>
    <r>
      <rPr>
        <sz val="11"/>
        <color theme="1"/>
        <rFont val="Arial"/>
        <family val="2"/>
      </rPr>
      <t>) y debe estar disponible para todos los servicios clínicos; como mínimo, debe suministrarse a los pabellones de alto riesgo en los que la carga de las infecciones asociadas a la atención de salud y la resistencia a los antimicrobianos son elevadas, así como en todas las zonas de la sala de partos.</t>
    </r>
  </si>
  <si>
    <t xml:space="preserve">Ni los pacientes ingresados ni los pacientes externos disponen de un número suficiente de retretes o los retretes existentes no están mejorados </t>
  </si>
  <si>
    <t xml:space="preserve">Algunos de los retretes para pacientes, pero no todos, están disponibles y son utilizables </t>
  </si>
  <si>
    <t>No se dispone de instalaciones para la gestión de la higiene menstrual, o se dispone de instalaciones pero el retrete no es utilizable, o los retretes no están mejorados</t>
  </si>
  <si>
    <t xml:space="preserve">Informes de fugas frecuentes en los terrenos del establecimiento por parte de los operadores del establecimiento o el operador del servicio de alcantarillado experimenta fugas/desbordamientos frecuentes en la comunidad local </t>
  </si>
  <si>
    <r>
      <t xml:space="preserve">Reducir el agua estancada también es importante para el control de vectores. El agua debe drenarse lejos de las zonas públicas.  
No existen fugas en las tuberías ni en los pozos de infiltración, y estos se encuentran a más de 30 m de cualquier fuente de agua, con trampa desgrasadora y sin que exista un charco visible de agua estancada.
Deberá haber fregaderos o desagües de servicio (es decir, que no se utilicen para la higiene de las manos) en el interior del establecimiento, en las zonas designadas para los servicios de limpieza ambiental y en las zonas sucias. 
Los desagües deben desembocar en sistemas de aguas residuales </t>
    </r>
    <r>
      <rPr>
        <i/>
        <sz val="11"/>
        <color theme="1"/>
        <rFont val="Arial"/>
        <family val="2"/>
      </rPr>
      <t>in situ</t>
    </r>
    <r>
      <rPr>
        <sz val="11"/>
        <color theme="1"/>
        <rFont val="Arial"/>
        <family val="2"/>
      </rPr>
      <t xml:space="preserve"> (por ejemplo, un sistema de absorción) o en un sistema de alcantarillado en funcionamiento.</t>
    </r>
  </si>
  <si>
    <r>
      <rPr>
        <sz val="11"/>
        <color theme="1"/>
        <rFont val="Arial"/>
        <family val="2"/>
      </rPr>
      <t xml:space="preserve">El transporte seguro limita la exposición de los trabajadores que realizan la operación y el mantenimiento, de la comunidad que vive y trabaja en las proximidades del trabajo, y de la comunidad en general, que podría estar expuesta a patógenos por ingestión e inhalación de patógenos fecales. Véase el </t>
    </r>
    <r>
      <rPr>
        <b/>
        <sz val="11"/>
        <color theme="1"/>
        <rFont val="Arial"/>
        <family val="2"/>
      </rPr>
      <t>capítulo 3.4 de las Guías para el saneamiento y la salud de la OMS</t>
    </r>
    <r>
      <rPr>
        <sz val="11"/>
        <color theme="1"/>
        <rFont val="Arial"/>
        <family val="2"/>
      </rPr>
      <t>.</t>
    </r>
    <r>
      <rPr>
        <b/>
        <sz val="11"/>
        <color rgb="FF000000"/>
        <rFont val="Arial"/>
        <family val="2"/>
      </rPr>
      <t xml:space="preserve"> 
</t>
    </r>
    <r>
      <rPr>
        <sz val="11"/>
        <color rgb="FF000000"/>
        <rFont val="Arial"/>
        <family val="2"/>
      </rPr>
      <t xml:space="preserve">
El vaciado y transporte manual y motorizado se refiere a las diferentes formas en que se pueden retirar los lodos fecales del lugar del establecimiento.
El vaciado manual de las fosas, bóvedas y depósitos puede realizarse de dos maneras: con cubos y palas o con una bomba de lodos portátil de accionamiento manual (aunque puede estar mecanizada, sigue requiriendo una manipulación manual/física).  
Tanto el vaciado manual como el motorizado pueden conllevar el riesgo de un posible contacto con la materia fecal y, en algunos casos, el vaciado motorizado debe combinarse con el vaciado manual para eliminar el material más denso. Algunos sistemas de contención solo pueden vaciarse manualmente. Esos sistemas se vacían normalmente con una pala, debido a que el material es sólido y no se puede retirar con un aspirador o una bomba. Los lodos fecales vaciados se recogen en bidones o bolsas o se colocan en una carretilla y se transportan fuera del lugar.
El vaciado y transporte motorizado (también conocido como vaciado y transporte mecánico) se refiere al uso de cualquier vehículo o dispositivo equipado con una bomba motorizada y un depósito de almacenamiento para vaciar y transportar los lodos fecales. Es necesario que una persona maneje la bomba y maniobre la manguera, pero los lodos fecales no se recogen ni se transportan manualmente. Los sistemas húmedos, como las fosas sépticas y los tanques totalmente revestidos, suelen vaciarse mediante vaciado y transporte motorizados. </t>
    </r>
  </si>
  <si>
    <r>
      <rPr>
        <sz val="11"/>
        <color theme="1"/>
        <rFont val="Arial"/>
        <family val="2"/>
      </rPr>
      <t xml:space="preserve">El transporte seguro limita la exposición de los trabajadores que realizan la operación y el mantenimiento, de la comunidad que vive y trabaja en las proximidades del trabajo, y de la comunidad en general, que podría estar expuesta a patógenos por ingestión e inhalación de patógenos fecales. </t>
    </r>
    <r>
      <rPr>
        <b/>
        <sz val="11"/>
        <color theme="1"/>
        <rFont val="Arial"/>
        <family val="2"/>
      </rPr>
      <t>Véase el capítulo 3.4 de las Guías para el saneamiento y la salud de la OMS</t>
    </r>
    <r>
      <rPr>
        <sz val="11"/>
        <color theme="1"/>
        <rFont val="Arial"/>
        <family val="2"/>
      </rPr>
      <t>.
Los sistemas basados en alcantarillado están formados por redes de tuberías subterráneas.</t>
    </r>
    <r>
      <rPr>
        <sz val="11"/>
        <color rgb="FF000000"/>
        <rFont val="Arial"/>
        <family val="2"/>
      </rPr>
      <t xml:space="preserve"> Entre los tipos de alcantarillado se encuentran los siguientes:
• alcantarillado convencional por gravedad: transporta las aguas negras de los inodoros y las aguas grises junto con, en muchos casos, los efluentes industriales y las aguas pluviales, a través de tuberías de gran diámetro hasta una instalación de tratamiento, utilizando la gravedad (y bombas cuando es necesario);
• alcantarillado simplificado: un diseño de menor costo que se instala con tuberías más pequeñas a menor profundidad y menor pendiente que el alcantarillado de gravedad convencional;
• alcantarillado sin sólidos: diseño similar al de los alcantarillados simplificados pero que incluye el pretratamiento de los lodos para eliminar los sólidos.</t>
    </r>
  </si>
  <si>
    <r>
      <rPr>
        <b/>
        <sz val="11"/>
        <color theme="1"/>
        <rFont val="Arial"/>
        <family val="2"/>
      </rPr>
      <t>Lugar para lavarse las manos en funcionamiento en los retretes</t>
    </r>
    <r>
      <rPr>
        <sz val="11"/>
        <color theme="1"/>
        <rFont val="Arial"/>
        <family val="2"/>
      </rPr>
      <t xml:space="preserve">: debe disponer de agua y jabón. El lavado de manos con geles hidroalcohólicos no es suficiente para eliminar la materia fecal de las manos. 
</t>
    </r>
    <r>
      <rPr>
        <i/>
        <sz val="11"/>
        <color theme="1"/>
        <rFont val="Arial"/>
        <family val="2"/>
      </rPr>
      <t>Este indicador se utiliza para calcular la higiene básica de las manos, pero se incluye en la sección de saneamiento para facilitar el flujo de recogida de datos</t>
    </r>
    <r>
      <rPr>
        <sz val="11"/>
        <color theme="1"/>
        <rFont val="Arial"/>
        <family val="2"/>
      </rPr>
      <t>.</t>
    </r>
  </si>
  <si>
    <t>Los recordatorios son claramente visibles en todos los puntos de generación de desechos</t>
  </si>
  <si>
    <t xml:space="preserve">Hay recordatorios para la correcta separación de los desechos claramente visibles en todos los puntos de generación de desechos </t>
  </si>
  <si>
    <t xml:space="preserve">Todo el personal responsable de la manipulación de los desechos y encargado de su tratamiento y eliminación dispone de equipos de protección y recursos adecuados para la higiene de las manos </t>
  </si>
  <si>
    <t>Entre los ejemplos de reducción de desechos (ocupándose de los desechos «en origen») se encuentran la gestión de los almacenes (el primero en caducar es el primero en utilizarse), la adquisición de productos con menos embalaje o embalajes reciclables, o el fomento del uso de medicamentos en comprimidos como alternativa a la inyección para reducir los desechos cortopunzantes. Otra medida es el uso seguro y racional de los EPP, incluidos los delantales, las mascarillas y los monos. Todos los EPP que se reutilicen deben lavarse y desinfectarse correctamente según las normas internacionales para evitar la transmisión de infecciones.</t>
  </si>
  <si>
    <t xml:space="preserve">A menos que se disponga de un almacén refrigerado, los tiempos de almacenamiento de los desechos infecciosos (es decir, el tiempo transcurrido entre la generación y el tratamiento) no deben exceder los siguientes períodos:
• Clima templado: 72 horas en invierno / 48 horas en verano.
• Clima cálido: 48 horas durante la estación fría / 24 horas durante la estación caliente.
</t>
  </si>
  <si>
    <t xml:space="preserve">La tecnología de tratamiento de desechos (incinerador o tecnología de tratamiento alternativa) para el tratamiento de desechos infecciosos y cortopunzantes está diseñada de acuerdo con las normas adecuadas, está bien mantenida, es funcional y tiene una capacidad suficiente para los desechos generados </t>
  </si>
  <si>
    <t xml:space="preserve">Los desechos se recogen para su tratamiento fuera del emplazamiento de forma segura y regular y se envían a una instalación de tratamiento de desechos adecuada y autorizada </t>
  </si>
  <si>
    <t xml:space="preserve">Los desechos se recogen de forma regular y segura y se envían a una instalación de tratamiento adecuada </t>
  </si>
  <si>
    <t xml:space="preserve">Los desechos se recogen de forma regular y segura, pero no se ha verificado la instalación de tratamiento </t>
  </si>
  <si>
    <t xml:space="preserve">Los desechos no se recogen de forma segura o regular ni se envían a una instalación adecuada o autorizada </t>
  </si>
  <si>
    <t xml:space="preserve">Los desechos deben tratarse y eliminarse de forma segura una vez que salen del establecimiento. Esto debe hacerse a través de un servicio autorizado o acreditado. </t>
  </si>
  <si>
    <t xml:space="preserve">Debe haber al menos tres contenedores claramente etiquetados o codificados por colores para separar 1) los desechos cortopunzantes, 2) los desechos infecciosos y 3) los desechos generales no infecciosos. Los contenedores no deben estar llenos en más de tres cuartas partes (75%), y cada contenedor no debe contener más desechos que los correspondientes a su etiqueta. Los contenedores deben ser adecuados para el tipo de desecho que van a contener; los contenedores para objetos cortopunzantes deben ser a prueba de perforaciones y los demás deben ser a prueba de fugas. Los contenedores destinados a los desechos cortopunzantes y a los desechos infecciosos deben tener tapa. Las zonas de consulta son salas o zonas dentro del establecimiento de atención de salud donde se presta atención o tratamiento. 
Debe verificarse que todos los contenedores del establecimiento contengan los desechos correctos. </t>
  </si>
  <si>
    <t>Una política o protocolo debe incluir lo siguiente: 
• líneas de dependencia funcionales y responsabilidades definidas para todo el personal afectado, incluido el personal auxiliar (por ejemplo, manipuladores de desechos y limpiadores);
• programas de limpieza para cada área de atención al paciente y para el equipo de atención al paciente no crítico, especificando la frecuencia, el método y el personal encargado;
• planes de contingencia y procedimientos de limpieza requeridos para la gestión de brotes;
• requisitos de capacitación y normas de desempeño para el personal de limpieza;
• métodos de supervisión, frecuencia y personal responsable;
• lista de productos, suministros y equipos de limpieza aprobados y cualquier especificación requerida sobre su uso; y
• lista de EPP necesarios y cuándo se recomiendan medidas de higiene de las manos para el personal de limpieza.
Algunos servicios específicos (por ejemplo, la UCI, la unidad de cuidados intermedios o los quirófanos) pueden requerir protocolos específicos. 
EC_1 se ajusta a la pregunta G-C1 del Programa Conjunto de Monitoreo. Tratar de evaluar si un área de servicio se considera «limpia» es muy subjetivo, y lo que se ve limpio puede ser muy diferente de lo que está microbiológicamente limpio. Del mismo modo, la frecuencia de la limpieza es difícil de medir porque no puede ser observada por los encuestadores en un día y es probable que las respuestas estén sujetas al sesgo de los encuestados. La frecuencia con la que debe limpiarse un establecimiento está vinculada a la carga de pacientes, por lo que los horarios de limpieza varían mucho de un establecimiento a otro.
Preguntar sobre la existencia de protocolos de limpieza sirve como indicación de la importancia que un establecimiento otorga a la higiene ambiental. Para los empleados de limpieza sin alfabetizar o con escaso nivel de alfabetización, el protocolo debe adaptarse y simplificarse correspondientemente con imágenes e ilustraciones reconocibles.</t>
  </si>
  <si>
    <t xml:space="preserve">Las superficies que se utilizan para la preparación de alimentos deben lavarse con detergente y agua potable y luego aclararse, o limpiarse con un paño limpio que se lave con frecuencia. Los restos de comida deben eliminarse rápidamente, ya que son posibles reservorios de bacterias y pueden atraer a insectos y roedores. Los desechos deben guardarse en cubos cubiertos y eliminarse de forma rápida y segura. 
Los utensilios para comer deben lavarse inmediatamente después de cada uso con agua caliente y detergente, y secarse al aire.
Para obtener más información, véanse las Normas básicas de higiene del entorno en la asistencia sanitaria de la OMS (2008) y https://www.who.int/health-topics/food-safety </t>
  </si>
  <si>
    <t>Todo el personal auxiliar, incluidos los manipuladores de desechos y los encargados de la limpieza, tiene una descripción clara y por escrito de su trabajo, en la que se describen las responsabilidades en materia de agua, saneamiento e higiene y de prevención y control de infecciones</t>
  </si>
  <si>
    <t xml:space="preserve">El protocolo puede referirse a la limpieza ambiental (adaptada a las diferentes zonas de servicio), a la manipulación de desechos y al funcionamiento y mantenimiento de los suministros de agua y saneamiento. 
El gestor del programa de limpieza, el equipo de adquisiciones del establecimiento y/o el comité de prevención y control de infecciones o de higiene del establecimiento deben elaborar una lista maestra de los suministros y equipos (es decir, especificaciones detalladas e información del proveedor) y de las cantidades necesarias (por ejemplo, con carácter anual). Los resultados de las inspecciones periódicas y las actividades de mantenimiento deben determinar las cantidades necesarias de suministros y equipos. Los grandes establecimientos pueden tener un almacén central que reciba los suministros y el equipo y los distribuya a las áreas designadas de los servicios de limpieza ambiental en todo el establecimiento de forma regular conforme a los informes de inventario. Contar con un sistema de este tipo también evitará que se agoten las existencias y ayudará a adquirir suministros adicionales según sea necesario durante las emergencias/contingencias. </t>
  </si>
  <si>
    <t xml:space="preserve">Los inodoros deben tener un contenedor para la eliminación de desechos o una zona de lavabo, con agua disponible. 
Lo ideal es que haya compresas higiénicas en el establecimiento o en las cercanías para que las mujeres que están menstruando o en el posparto puedan adquirirlas. </t>
  </si>
  <si>
    <r>
      <rPr>
        <i/>
        <sz val="11"/>
        <color rgb="FF000000"/>
        <rFont val="Arial"/>
        <family val="2"/>
      </rPr>
      <t>[Cuando existe riesgo de inundación]</t>
    </r>
    <r>
      <rPr>
        <sz val="11"/>
        <color rgb="FF000000"/>
        <rFont val="Arial"/>
        <family val="2"/>
      </rPr>
      <t xml:space="preserve">
Los fosos para desechos están construidos para resistir eventos y emergencias relacionadas con el clima (por ejemplo, inundaciones) y/o se dispone de un sitio de almacenamiento de desechos de reserva</t>
    </r>
  </si>
  <si>
    <t>Los fosos para desechos están construidos para resistir las inundaciones y se dispone de una alternativa en caso de emergencia</t>
  </si>
  <si>
    <t xml:space="preserve">Los fosos para desechos pueden soportar inundaciones limitadas, pero no existe un lugar de reserva o una alternativa </t>
  </si>
  <si>
    <t xml:space="preserve">Los fosos para desechos no son resistentes al clima y no existe un lugar de reserva, o no existe un foso para desechos  </t>
  </si>
  <si>
    <t xml:space="preserve">Los fosos para desechos deben estar cubiertos para evitar que se inunden y no deben llenarse en exceso. </t>
  </si>
  <si>
    <t xml:space="preserve">Se dispone de un foso funcional, una zona vallada o un servicio municipal de recogida suficiente para satisfacer la demanda </t>
  </si>
  <si>
    <t>Existe, pero no funciona o está desbordado o no está vallado y cerrado bajo llave.</t>
  </si>
  <si>
    <t xml:space="preserve">Los fosos para desechos deben construirse en un terreno elevado para evitar el desbordamiento durante las inundaciones. El fondo del foso debe estar al menos a 1,5 metros por encima del nivel freático.
Cuando sea probable que se produzcan inundaciones, deberá existir una alternativa que incluya el almacenamiento de los desechos en contenedores elevados y/o el transporte de los desechos fuera del emplazamiento. 
Si no se puede construir el foso en un terreno elevado, deberá tener canales de drenaje perimetrales para desviar el agua. Los fosos para desechos no deben llenarse en exceso y la zona que las rodea debe mantenerse libre de desechos. </t>
  </si>
  <si>
    <t>En el caso de las tecnologías de tratamiento alternativas (por ejemplo, autoclave) debe garantizarse un suministro de agua estable. Para que se considere funcional, lo ideal es que no haya habido averías importantes en los últimos seis meses y que cualquier problema se haya reparado en el plazo de una semana. 
Los incineradores funcionales deben alcanzar la temperatura mínima requerida para una incineración completa, las emisiones se evacuan correctamente, la puerta es estanca, no hay acumulación de desechos en el interior, etc. 
Se hace un esfuerzo para mejorar la eficiencia y la seguridad de los incineradores, incluso para que alcancen temperaturas más altas, con el objetivo de cumplir el convenio de Estocolmo (véase http://chm.pops.int/Implementation/BATandBEP/BATBEPGuidelinesArticle5/tabid/187/Default.aspx para más información). 
El incinerador (si está diseñado para desechos infecciosos y no solo para desechos generales) debe cumplir unos requisitos de diseño específicos (por ejemplo, uso de ladrillos y mortero refractarios (frente a ladrillos comunes) que puedan soportar las temperaturas requeridas para estos incineradores (por encima de 800° C). Para que la combustión sea completa, se necesita un incinerador de doble cámara que alcance temperaturas superiores a 800 °C y 1100 °C, respectivamente. En caso de que no se disponga de incineradores duales y de que exista una necesidad inmediata de protección de la salud pública, podrían utilizarse incineradores a pequeña escala. Esto supone un compromiso entre el impacto ambiental de la combustión controlada y la necesidad imperiosa de proteger la salud pública si la única alternativa es el vertido indiscriminado. Estas circunstancias se dan en muchas situaciones de desarrollo y la incineración a pequeña escala puede ser una respuesta realista a una necesidad inmediata. 
Los desechos pueden tratarse fuera del emplazamiento. En ese caso, debe haber un medio para confirmar que se tratan de forma segura una vez retirados de las instalaciones del establecimiento.
OMS (2014) Safe management of wastes from health-care activities
OMS (2017) Safe management of wastes from health-care activities: A summary 
OMS (2019) Overview of technologies for the treatment of infection and sharp waste from health care facilities</t>
  </si>
  <si>
    <t xml:space="preserve">En caso de inundación, los desechos deben almacenarse en contenedores elevados y/o transportarse fuera del emplazamiento.
También se dispone de almacenamiento adicional cuando se generan desechos adicionales durante eventos climáticos y/o emergencias.  
El área vallada debe estar protegida de las inundaciones, revestida y cubierta. No debe haber desechos de la atención de salud desprotegidos a la vista. </t>
  </si>
  <si>
    <t>El uso excesivo o incorrecto de los EPP puede contribuir a la propagación de organismos potencialmente patógenos, especialmente en ausencia de higiene de las manos. La prevención y la reducción de la cantidad de desechos generados, mediante un uso seguro y racional de los EPP, es una de las formas más eficaces de gestionar y reducir el impacto humano y ambiental. El envío de desechos al vertedero debe ser el último recurso. 
Véase la pirámide del uso de guantes: https://cdn.who.int/media/docs/default-source/integrated-health-services-(ihs)/infection-prevention-and-control/hand-hygiene/tools/glove-use-information-leaflet.pdf</t>
  </si>
  <si>
    <t xml:space="preserve">El material está claramente expuesto en todas las salas/zonas de tratamiento </t>
  </si>
  <si>
    <t>El material está expuesto en algunas salas/zonas de tratamiento, pero no en todas</t>
  </si>
  <si>
    <t>Se realizan auditorías periódicas (al menos cada tres meses) de las distintas salas para comprobar la disponibilidad de desinfectantes de manos, jabón, toallas desechables y otros recursos para la higiene de manos</t>
  </si>
  <si>
    <t xml:space="preserve">Se realizan auditorías periódicas (al menos anualmente) de las distintas salas </t>
  </si>
  <si>
    <t>El material de promoción de la higiene de las manos contiene instrucciones para la higiene de las manos (los cinco momentos de la OMS para la higiene de las manos) y la técnica correcta.</t>
  </si>
  <si>
    <t>Se dispone de material, pero no se mantiene bien o solamente en algunas zonas, pero no en todas, o no es suficiente</t>
  </si>
  <si>
    <t xml:space="preserve">Las instalaciones de lavandería están limpias, bien mantenidas y pueden satisfacer la demanda </t>
  </si>
  <si>
    <t xml:space="preserve">Para más información sobre salud laboral, véase: OMS/OIT (2014) HealthWISE - Mejoras laborales en los servicios de salud - Manual operativo, https://www.ilo.org/global/topics/safety-and-health-at-work/resources-library/training/WCMS_604886/lang--es/index.htm </t>
  </si>
  <si>
    <t xml:space="preserve">La zona de servicios de limpieza ambiental es un espacio dedicado a la preparación, reacondicionamiento y almacenamiento de suministros y equipos de limpieza ambiental limpios o nuevos, incluidos los productos de limpieza y los EPP. Estas dependencias tienen acceso restringido solo para el personal de limpieza y otro personal autorizado. Debe encontrarse dentro del establecimiento, independientemente de que el programa de limpieza se gestione internamente o por una empresa externa. 
La zona debe estar bien ventilada, iluminada, disponer de un suministro de agua adecuado (acceso a agua caliente y fría, si es posible), tener un lavamanos específico, disponer de EPP, estar ordenado y tener un tamaño adecuado. Pueden obtenerse más orientaciones en las directrices de limpieza ambiental de los CDC. </t>
  </si>
  <si>
    <t>Nivel del JMP N/A</t>
  </si>
  <si>
    <r>
      <rPr>
        <sz val="11"/>
        <color theme="1"/>
        <rFont val="Arial"/>
        <family val="2"/>
      </rPr>
      <t>Ventilación</t>
    </r>
    <r>
      <rPr>
        <sz val="10"/>
        <color theme="1"/>
        <rFont val="Arial"/>
        <family val="2"/>
      </rPr>
      <t xml:space="preserve"> </t>
    </r>
  </si>
  <si>
    <t>Se hace algún esfuerzo para mantener la estética del establecimiento, pero podría hacerse más</t>
  </si>
  <si>
    <t>Cuando se necesiten mejoras en los sistemas de bombeo, debería considerarse el uso de energías renovables (por ejemplo, la solar).</t>
  </si>
  <si>
    <t>Cuando se necesiten mejoras en los sistemas de calentamiento, debería considerarse el uso de energías renovables (por ejemplo, la solar).</t>
  </si>
  <si>
    <t xml:space="preserve">Los edificios deben ubicarse y construirse utilizando diseños y materiales que produzcan las mejores condiciones interiores (por ejemplo, ventanas más grandes, grandes voladizos para dar sombra en climas más cálidos), teniendo en cuenta el clima local y los vientos predominantes. Los edificios pueden mejorarse con el uso eficaz de persianas, la apertura y cierre de puertas y ventanas, la plantación de vegetación adecuada alrededor del edificio y otras medidas operativas que ayuden a optimizar las condiciones interiores. Cuando el clima lo permita, se pueden utilizar ventanas de gran apertura, claraboyas y otros respiraderos para optimizar la ventilación natural. No se recomienda el uso de ventiladores de techo ni de pequeños ventiladores portátiles, ya que dispersan el polvo por la estancia (especialmente en las zonas estériles). El aumento de la ventilación reduce la dependencia del aire acondicionado. 
OMS 2009. Ventilación natural para el control de las infecciones en entornos de atención de la salud. https://www.paho.org/hq/dmdocuments/2011/ventilacion_natual_spa_25mar11.pdf </t>
  </si>
  <si>
    <t xml:space="preserve">Los mosquiteros tratados con insecticida deben lavarse y reimpregnarse cada seis meses si se utilizan solamente para pacientes con enfermedades no infecciosas. Para los pacientes con enfermedades infecciosas, como el cólera, los mosquiteros no son aconsejables porque el personal necesita tener acceso al paciente. Se necesitarán otros métodos, como la fumigación de interiores con insecticidas de acción residual o los serpentines fumigantes. Los mosquiteros solo se facilitan excepcionalmente (a petición del paciente, por su comodidad, etc.) y se queman después de su uso. 
</t>
  </si>
  <si>
    <t xml:space="preserve">Los planes de emergencia se actualizan periódicamente y de forma iterativa en función de la nueva información y los datos climáticos y de vulnerabilidad. Existen sistemas para actuar en caso de avisos y alertas meteorológicas extremas para reducir los riesgos sanitarios. El plan debe incluir medidas para obtener suministros para cuando aumente la demanda/carga de pacientes, con relación a:
- el sistema de agua (por ejemplo, cloro, filtros u otra tecnología de tratamiento del agua, equipo de análisis rápido del agua);
- la higiene de las manos (jabón, gel hidroalcohólico para manos, puntos para la higiene de manos, etc.);
- limpieza ambiental (productos químicos de limpieza, fregonas, cubos, etc.). 
Otras consideraciones son la disponibilidad de personal sanitario de retén cuando sea necesario, la disponibilidad de EPP adicionales, un sistema de funcionamiento de los establecimientos de salud 24 horas al día, 7 días a la semana durante la emergencia, o los preparativos para prestar apoyo durante una pandemia similar a la de COVID-19. </t>
  </si>
  <si>
    <t xml:space="preserve">Este instrumento permite a los equipos WASH FIT realizar una evaluación exhaustiva de su establecimiento, con el fin de fundamentar un plan de mejora. Sustituye al instrumento de evaluación publicado en la guía de la OMS/UNICEF «Instrumento de mejora del agua, el saneamiento y la higiene en los establecimientos de salud (WASH FIT)» en 2018. También estará disponible en formato electrónico en Kobo Toolbox a principios de 2022. 
El instrumento engloba siete grandes esferas:
          1. Agua 
          2. Saneamiento
          3. Desechos de la atención de salud 
          4. Higiene de las manos 
          5. Limpieza ambiental
          6. Gestión y personal 
          7. Energía y medio ambiente
Cada esfera («ámbito») se encuentra en una pestaña independiente e incluye indicadores y metas para conseguir los niveles mínimos necesarios para mantener un entorno seguro y limpio. 
Los indicadores se han ajustado a los del Programa Conjunto OMS/UNICEF de Monitoreo del Abastecimiento del Agua, el Saneamiento y la Higiene (JMP) para calcular los niveles de servicio básico. Los indicadores ajustados al Programa Conjunto de Monitoreo se han marcado como «Básico de agua/saneamiento/higiene de las manos del JMP». Estos indicadores no deben modificarse. El resto de los indicadores pueden modificarse con arreglo al contexto local. 
Algunas preguntas están marcadas como «Sala», lo que significa que los indicadores pueden evaluarse varias veces en un establecimiento, es decir, una vez en cada sala o pabellón. Para generar la puntuación cuando se evalúan varias salas, debe calcularse la media de las puntuaciones de un indicador. También se puede calcular una puntuación WASH FIT para una sala determinada y para todo el establecimiento. </t>
  </si>
  <si>
    <r>
      <rPr>
        <b/>
        <sz val="11"/>
        <color rgb="FFFF0000"/>
        <rFont val="Calibri"/>
        <family val="2"/>
        <scheme val="minor"/>
      </rPr>
      <t xml:space="preserve">Novedades 
</t>
    </r>
    <r>
      <rPr>
        <b/>
        <sz val="11"/>
        <color theme="1"/>
        <rFont val="Calibri"/>
        <family val="2"/>
        <scheme val="minor"/>
      </rPr>
      <t xml:space="preserve">«Cuadro recapitulativo». </t>
    </r>
    <r>
      <rPr>
        <sz val="11"/>
        <color theme="1"/>
        <rFont val="Calibri"/>
        <family val="2"/>
        <scheme val="minor"/>
      </rPr>
      <t xml:space="preserve">En esta pestaña se resume la puntuación global de WASH FIT, las puntuaciones de cada ámbito y las escala correspondiente de servicios del Programa Conjunto de Monitoreo. Se actualizará automáticamente a medida que se evalúen más indicadores. </t>
    </r>
    <r>
      <rPr>
        <b/>
        <sz val="11"/>
        <color theme="1"/>
        <rFont val="Calibri"/>
        <family val="2"/>
        <scheme val="minor"/>
      </rPr>
      <t xml:space="preserve">
</t>
    </r>
    <r>
      <rPr>
        <sz val="11"/>
        <color theme="1"/>
        <rFont val="Calibri"/>
        <family val="2"/>
        <scheme val="minor"/>
      </rPr>
      <t>«</t>
    </r>
    <r>
      <rPr>
        <b/>
        <sz val="11"/>
        <color theme="1"/>
        <rFont val="Calibri"/>
        <family val="2"/>
        <scheme val="minor"/>
      </rPr>
      <t>Tareas 3 a 5</t>
    </r>
    <r>
      <rPr>
        <sz val="11"/>
        <color theme="1"/>
        <rFont val="Calibri"/>
        <family val="2"/>
        <scheme val="minor"/>
      </rPr>
      <t xml:space="preserve">». Esta pestaña incluye las herramientas de apoyo para realizar las tareas 3 a 5 del ciclo WASH FIT (evaluación de riesgos, plan de mejora y seguimiento y revisión). 
</t>
    </r>
    <r>
      <rPr>
        <b/>
        <sz val="11"/>
        <color theme="1"/>
        <rFont val="Calibri"/>
        <family val="2"/>
        <scheme val="minor"/>
      </rPr>
      <t xml:space="preserve">Ámbitos 1 a 7:
</t>
    </r>
    <r>
      <rPr>
        <sz val="11"/>
        <color theme="1"/>
        <rFont val="Calibri"/>
        <family val="2"/>
        <scheme val="minor"/>
      </rPr>
      <t xml:space="preserve">- Método actualizado para calcular las puntuaciones de cada ámbito (véase la parte inferior de la columna H en los ámbitos 1 a 7). Estos valores son los mismos que se encuentran en la pestaña Cuadro recapitulativo. 
- Porcentaje realizado: en la parte superior de cada ámbito se indica la parte de la evaluación que se ha realizado. Esta cifra se actualizará automáticamente a medida que se evalúen más indicadores. 
</t>
    </r>
  </si>
  <si>
    <r>
      <rPr>
        <b/>
        <u/>
        <sz val="11"/>
        <color theme="1"/>
        <rFont val="Calibri"/>
        <family val="2"/>
        <scheme val="minor"/>
      </rPr>
      <t>TAREA 3 DE WASH FIT:  EVALUACIÓN DEL RIESGO</t>
    </r>
    <r>
      <rPr>
        <sz val="11"/>
        <color theme="1"/>
        <rFont val="Calibri"/>
        <family val="2"/>
        <scheme val="minor"/>
      </rPr>
      <t xml:space="preserve"> Vaya a la pestaña «Tareas 3 a 5». Para cada indicador que se haya evaluado, describa brevemente la situación y los riesgos asociados. En función de esos riesgos, decida cuál es el nivel de riesgo (columnas G a I). La puntuación total del riesgo se calculará automáticamente.  </t>
    </r>
  </si>
  <si>
    <t xml:space="preserve">Porcentaje de la evaluación realizado: </t>
  </si>
  <si>
    <t xml:space="preserve">• Esencial 
• Establecimientos primarios
• Básico de agua del JMP </t>
  </si>
  <si>
    <t>En el caso de los hospitales de atención secundaria y terciaria, el agua debe estar canalizada hasta el interior del establecimiento, como mínimo hasta las salas y áreas de servicio de alto riesgo (por ejemplo, el área de descontaminación/reacondicionamiento y el área de servicios ambientales).
En los establecimientos grandes, debe haber un grifo funcional disponible en las áreas de cada planta y cada pabellón o ala principal del establecimiento, para fines de limpieza ambiental.
En el caso de los establecimientos primarios, el verde o el amarillo contarían como un servicio básico de agua, pero en el caso de los establecimientos secundarios o terciarios que disponen de abastecimiento mejorado de agua, pero no de tuberías, sería rojo. Si bien esto cuenta como un servicio básico de agua a efectos del seguimiento del JMP, se considera que un establecimiento secundario o superior sin agua canalizada no cumple el requisito de nivel de servicio mínimo.</t>
  </si>
  <si>
    <t xml:space="preserve">• Esencial
• Básico de agua del JMP 
</t>
  </si>
  <si>
    <t xml:space="preserve">• Esencial
• Sala
• Básico de saneamiento del JMP  </t>
  </si>
  <si>
    <t xml:space="preserve"> • Esencial
• Sala
• Básico de saneamiento del JMP  </t>
  </si>
  <si>
    <t>• Esencial
• Sala
• Básico de higiene de las manos del JMP</t>
  </si>
  <si>
    <t xml:space="preserve">Es preciso disponer de un retrete mejorado diferenciado para el personal a fin de cumplir el requisito de saneamiento básico, conforme a los indicadores del JMP. </t>
  </si>
  <si>
    <t xml:space="preserve">• Esencial
• Sala
• Básico de saneamiento del JMP </t>
  </si>
  <si>
    <t xml:space="preserve">• Esencial
• Básico de saneamiento del JMP  </t>
  </si>
  <si>
    <t xml:space="preserve">• Solo tratamiento fuera de las instalaciones
• Básico de gestión de desechos del JMP  </t>
  </si>
  <si>
    <t xml:space="preserve"> • Esencial
• Sala
• Básico de gestión de desechos del JMP  </t>
  </si>
  <si>
    <t xml:space="preserve">• Esencial
• Sala / Establecimiento
• Básico de limpieza ambiental del JMP </t>
  </si>
  <si>
    <t xml:space="preserve">• Esencial
• Básico de limpieza ambiental del JMP </t>
  </si>
  <si>
    <r>
      <t xml:space="preserve">El Programa Conjunto de Monitoreo de la OMS/UNICEF define el </t>
    </r>
    <r>
      <rPr>
        <i/>
        <sz val="11"/>
        <color rgb="FF000000"/>
        <rFont val="Arial"/>
        <family val="2"/>
      </rPr>
      <t>abastecimiento de agua mejorado</t>
    </r>
    <r>
      <rPr>
        <sz val="11"/>
        <color rgb="FF000000"/>
        <rFont val="Arial"/>
        <family val="2"/>
      </rPr>
      <t xml:space="preserve"> como el suministro de agua que, por la naturaleza de su diseño y construcción, tiene el potencial de suministrar agua salubre. Algunos ejemplos son: el agua corriente, los grifos públicos o los surtidores; los pozos excavados protegidos; los pozos entubados; o los pozos de sondeo, el agua de lluvia y el agua envasada o de reparto. 
Tanto el verde como el amarillo contarían como un servicio básico de agua, si también se dispone de agua, es decir, si W_3b es amarillo o verde). </t>
    </r>
  </si>
  <si>
    <t xml:space="preserve">• Esencial 
• Hospitales/ Establecimientos secundarios/ terciarios
• Básico de agua del JMP </t>
  </si>
  <si>
    <t>Se dispone de agua cuatro días a la semana y/o no todo el día</t>
  </si>
  <si>
    <t>El sistema de abastecimiento de agua ha sufrido interrupciones que han tardado más de una semana en subsanarse o no se han solucionado</t>
  </si>
  <si>
    <r>
      <t xml:space="preserve">Las autoridades municipales tratan y regulan el agua canalizada mediante la gestión de aguas salubres o el agua se trata regularmente </t>
    </r>
    <r>
      <rPr>
        <i/>
        <sz val="11"/>
        <color rgb="FF000000"/>
        <rFont val="Arial"/>
        <family val="2"/>
      </rPr>
      <t>in situ</t>
    </r>
    <r>
      <rPr>
        <sz val="11"/>
        <color rgb="FF000000"/>
        <rFont val="Arial"/>
        <family val="2"/>
      </rPr>
      <t xml:space="preserve">
</t>
    </r>
  </si>
  <si>
    <r>
      <t xml:space="preserve">El agua potable, según la definición de las directrices de la OMS, no representa ningún riesgo significativo para la salud a lo largo de toda la vida de consumo, incluidas las diferentes sensibilidades que pueden darse entre las etapas de la vida.
La ausencia de contaminación fecal puede venir indicada por la ausencia de organismos indicadores como </t>
    </r>
    <r>
      <rPr>
        <i/>
        <sz val="11"/>
        <color theme="1"/>
        <rFont val="Arial"/>
        <family val="2"/>
      </rPr>
      <t>E. coli</t>
    </r>
    <r>
      <rPr>
        <sz val="11"/>
        <color theme="1"/>
        <rFont val="Arial"/>
        <family val="2"/>
      </rPr>
      <t xml:space="preserve"> (o bacterias coliformes fecales termotolerantes). Cuando esto no pueda comprobarse, la presencia de cloro libre residual (al menos 0,2 mg/l) puede utilizarse como indicación sustitutiva.
El agua potable debe </t>
    </r>
    <r>
      <rPr>
        <b/>
        <sz val="11"/>
        <color theme="1"/>
        <rFont val="Arial"/>
        <family val="2"/>
      </rPr>
      <t>almacenarse de forma segura</t>
    </r>
    <r>
      <rPr>
        <sz val="11"/>
        <color theme="1"/>
        <rFont val="Arial"/>
        <family val="2"/>
      </rPr>
      <t xml:space="preserve"> en un cubo/tanque limpio con tapa y grifo, que se limpie y desinfecte periódicamente (a menos que se dispense desde una fuente). El agua potable debe ser accesible para el personal, los pacientes y las personas que los cuidan. 
En caso de un </t>
    </r>
    <r>
      <rPr>
        <b/>
        <sz val="11"/>
        <color theme="1"/>
        <rFont val="Arial"/>
        <family val="2"/>
      </rPr>
      <t>rápido aumento del número de personas que solicitan atención</t>
    </r>
    <r>
      <rPr>
        <sz val="11"/>
        <color theme="1"/>
        <rFont val="Arial"/>
        <family val="2"/>
      </rPr>
      <t xml:space="preserve"> (por ejemplo, debido a acontecimientos relacionados con el clima), el personal repone las estaciones con mayor regularidad, se adquiere más agua o se emplean otras opciones (como el tratamiento en línea del agua corriente). 
El agua potable también debe ser accesible, como se indica a continuación:
- El paso a la zona de agua potable tiene una anchura mínima de 120 cm, es plano y uniforme, está seco y libre de obstáculos. 
- La señalización del punto de agua potable contiene palabras, imágenes y braille y está colocada en la pared a 140-160 cm del suelo. 
- El grifo del punto de agua potable está a 75 cm del suelo y hay un vaso a disposición de los pacientes. Si se utilizan vasos, deben ser reutilizables y lavarse con agua caliente y jabón y secarse.</t>
    </r>
  </si>
  <si>
    <r>
      <rPr>
        <b/>
        <sz val="11"/>
        <color theme="1"/>
        <rFont val="Arial"/>
        <family val="2"/>
      </rPr>
      <t xml:space="preserve">Disponible y utilizable: </t>
    </r>
    <r>
      <rPr>
        <sz val="11"/>
        <color theme="1"/>
        <rFont val="Arial"/>
        <family val="2"/>
      </rPr>
      <t xml:space="preserve"> el retrete o letrina debe tener una puerta que no quede cerrada con llave cuando no esté en uso (o hay una llave disponible en cualquier momento) y puede bloquearse desde el interior durante el uso, no debe tener grandes agujeros en su estructura, el hoyo o fosa no debe estar obstaculizado, los inodoros con depósito o con sifón deben tener agua disponible, y la estructura del inodoro no debe tener grietas o fugas. Debe estar en los terrenos del establecimiento y debe estar limpio, constatable por la ausencia de residuos, suciedad visible y excrementos e insectos.
</t>
    </r>
    <r>
      <rPr>
        <b/>
        <sz val="11"/>
        <color theme="1"/>
        <rFont val="Arial"/>
        <family val="2"/>
      </rPr>
      <t xml:space="preserve">Criterios adicionales que pueden utilizarse para un mayor nivel de servicio: 
</t>
    </r>
    <r>
      <rPr>
        <sz val="11"/>
        <color theme="1"/>
        <rFont val="Arial"/>
        <family val="2"/>
      </rPr>
      <t xml:space="preserve">Los retretes: 
• Deben estar situados en una zona del establecimiento menos expuesta a inundaciones, erosión, etc.
• Deben ser inspeccionados periódicamente para detectar daños.
• Deben limpiarse con mayor regularidad cuando aumenten los usuarios.
• Deben estar elevados y/o, en el caso de ser aseos temporales, estar cerrados y poder ser vaciados con regularidad. 
• La fosa debe vaciarse con regularidad.
• Los excrementos deben tratarse de forma segura </t>
    </r>
    <r>
      <rPr>
        <i/>
        <sz val="11"/>
        <color theme="1"/>
        <rFont val="Arial"/>
        <family val="2"/>
      </rPr>
      <t>in situ</t>
    </r>
    <r>
      <rPr>
        <sz val="11"/>
        <color theme="1"/>
        <rFont val="Arial"/>
        <family val="2"/>
      </rPr>
      <t xml:space="preserve"> (por ejemplo, mediante una fosa séptica/campo de lixiviación en funcionamiento) o eliminarse en un sistema de alcantarillado en funcionamiento, o transportarse de forma segura fuera del emplazamiento a una zona de tratamiento centralizada.
• Los aseos con fosas abiertas o pozos de absorción deben estar situados a una distancia mínima de 30 m de las fuentes de agua y a un mínimo de 1,5 m por encima del nivel freático. Véanse las notas correspondientes en S_8 Contención. 
• En las zonas con escasez de agua o propensas a las inundaciones, deben utilizarse inodoros de alta eficiencia (diseños de inodoros con poca o ninguna agua, por ejemplo, inodoros secos con conversión de orina). </t>
    </r>
  </si>
  <si>
    <t>La inspección visual del contenedor y del drenaje muestra su integridad estructural, que no existen fugas ni daños, que no hay charcos visibles ni olores fuertes que indiquen fugas en la zona. Los operarios informan de que no hay fugas tanto en condiciones de humedad como de sequedad</t>
  </si>
  <si>
    <t>No se puede determinar la contención mediante una inspección visual y/o los operarios informan de fugas estacionales</t>
  </si>
  <si>
    <t>Las inspecciones y las respuestas de los operarios indican daños en el contenedor, estancamiento, vertido de efluentes líquidos a desagües abiertos o al aire libre</t>
  </si>
  <si>
    <r>
      <t xml:space="preserve">Los lodos fecales del depósito se vacían periódicamente sin que se produzcan derrames por parte de personal capacitado con el equipo de protección adecuado y, bien a) se retiran fuera del emplazamiento para su tratamiento, bien b) se eliminan de forma segura enterrándolos </t>
    </r>
    <r>
      <rPr>
        <i/>
        <sz val="11"/>
        <rFont val="Arial"/>
        <family val="2"/>
      </rPr>
      <t>in situ</t>
    </r>
    <r>
      <rPr>
        <sz val="11"/>
        <rFont val="Arial"/>
        <family val="2"/>
      </rPr>
      <t>.
[No se aplica a las fosas que están cubiertas y se cierran cuando se llenan. Pase a S_10a]</t>
    </r>
  </si>
  <si>
    <r>
      <rPr>
        <sz val="11"/>
        <color theme="1"/>
        <rFont val="Arial"/>
        <family val="2"/>
      </rPr>
      <t xml:space="preserve">El diseño y el funcionamiento de la instalación de tratamiento se ajustan a los criterios de diseño y se adaptan al objetivo local de uso final/eliminación. </t>
    </r>
    <r>
      <rPr>
        <b/>
        <sz val="11"/>
        <color rgb="FF000000"/>
        <rFont val="Arial"/>
        <family val="2"/>
      </rPr>
      <t xml:space="preserve">Véase el capítulo 3.5 de las Guías para el saneamiento y la salud de la OMS </t>
    </r>
  </si>
  <si>
    <t>[Solo si hay un sistema de aguas grises] 
Las aguas grises de los fregaderos y de las instalaciones de lavandería se capturan de forma segura y se dirigen al alcantarillado, al campo de lixiviación, a un pozo de absorción o a desagües cerrados sin ninguna conexión cruzada con el suministro de agua potable</t>
  </si>
  <si>
    <t>Existen recordatorios y formación para promover y controlar el uso racional de los equipos de protección personal (EPP) (por ejemplo, los guantes solo se utilizan cuando están indicados)</t>
  </si>
  <si>
    <r>
      <t xml:space="preserve">• Solo tratamiento </t>
    </r>
    <r>
      <rPr>
        <i/>
        <sz val="11"/>
        <color theme="1"/>
        <rFont val="Arial"/>
        <family val="2"/>
      </rPr>
      <t>in situ</t>
    </r>
    <r>
      <rPr>
        <sz val="11"/>
        <color theme="1"/>
        <rFont val="Calibri"/>
        <family val="2"/>
        <scheme val="minor"/>
      </rPr>
      <t xml:space="preserve"> </t>
    </r>
  </si>
  <si>
    <t>Se dispone de un foso vallado para desechos, o de un servicio municipal de recogida de desechos no infecciosos (no peligrosos/basura general)</t>
  </si>
  <si>
    <r>
      <rPr>
        <i/>
        <sz val="11"/>
        <color rgb="FF000000"/>
        <rFont val="Arial"/>
        <family val="2"/>
      </rPr>
      <t>[Cuando aumenta la demanda debido a brotes o acontecimientos relacionados con el clima]</t>
    </r>
    <r>
      <rPr>
        <sz val="11"/>
        <color rgb="FF000000"/>
        <rFont val="Arial"/>
        <family val="2"/>
      </rPr>
      <t xml:space="preserve">
Se emplean estrategias para tratar los desechos adicionales cuando aumenta la demanda</t>
    </r>
  </si>
  <si>
    <t>Se dispone de todo el equipo necesario, en buen estado y es suficiente</t>
  </si>
  <si>
    <r>
      <t xml:space="preserve">El coordinador de WASH/PCI debe ser el responsable del mantenimiento de la infraestructura de agua, saneamiento e higiene y de los desechos de la atención de salud.  
En los hospitales, además del coordinador de agua, saneamiento e higiene, debe haber una persona dedicada a la prevención y control de infecciones.
Se puede cumplimentar el Marco de evaluación de prevención y control de infecciones (MEPCI) (https://cdn.who.int/media/docs/default-source/integrated-health-services-(ihs)/core-components/ipcaf-es.pdf). El MEPCI es una herramienta sistemática que permite obtener una evaluación de referencia del programa y las actividades en materia de prevención y control de infecciones en un establecimiento de salud, así como evaluaciones continuas a través de la administración repetida para documentar el progreso a lo largo del tiempo y facilitar la mejora.
</t>
    </r>
    <r>
      <rPr>
        <sz val="11"/>
        <color rgb="FFFF0000"/>
        <rFont val="Arial"/>
        <family val="2"/>
      </rPr>
      <t>Añadir el apoyo de la dirección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</si>
</sst>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General;General;;@"/>
    <numFmt numFmtId="165" formatCode="&quot;Assessment Completeness (Total): &quot;0%"/>
    <numFmt numFmtId="166" formatCode="&quot;Assessment Completeness (Sanitation): &quot;0%"/>
    <numFmt numFmtId="167" formatCode="&quot;Assessment Completeness (Health care waste): &quot;0%"/>
    <numFmt numFmtId="168" formatCode="&quot;Assessment Completeness (Hand hygiene): &quot;0%"/>
    <numFmt numFmtId="169" formatCode="&quot;Assessment Completeness (Environmental cleaning): &quot;0%"/>
    <numFmt numFmtId="170" formatCode="&quot;Assessment Completeness (Energy &amp; environment): &quot;0%"/>
    <numFmt numFmtId="171" formatCode="&quot;Assessment Completeness (Management &amp; workforce): &quot;0%"/>
    <numFmt numFmtId="172" formatCode="&quot;Assessment Completeness (Water): &quot;0%"/>
  </numFmts>
  <fonts count="4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color indexed="8"/>
      <name val="Arial"/>
      <family val="2"/>
    </font>
    <font>
      <sz val="11"/>
      <name val="Arial"/>
      <family val="2"/>
    </font>
    <font>
      <i/>
      <sz val="11"/>
      <color theme="1"/>
      <name val="Arial"/>
      <family val="2"/>
    </font>
    <font>
      <sz val="11"/>
      <color rgb="FFFF0000"/>
      <name val="Arial"/>
      <family val="2"/>
    </font>
    <font>
      <sz val="11"/>
      <color theme="4"/>
      <name val="Arial"/>
      <family val="2"/>
    </font>
    <font>
      <sz val="10"/>
      <color theme="1"/>
      <name val="Arial"/>
      <family val="2"/>
    </font>
    <font>
      <u/>
      <sz val="11"/>
      <color theme="10"/>
      <name val="Calibri"/>
      <family val="2"/>
      <scheme val="minor"/>
    </font>
    <font>
      <b/>
      <sz val="11"/>
      <name val="Arial"/>
      <family val="2"/>
    </font>
    <font>
      <sz val="11"/>
      <name val="Calibri"/>
      <family val="2"/>
      <scheme val="minor"/>
    </font>
    <font>
      <i/>
      <sz val="11"/>
      <color rgb="FF000000"/>
      <name val="Arial"/>
      <family val="2"/>
    </font>
    <font>
      <b/>
      <sz val="11"/>
      <color theme="1"/>
      <name val="Calibri"/>
      <family val="2"/>
      <scheme val="minor"/>
    </font>
    <font>
      <b/>
      <sz val="12"/>
      <color theme="1"/>
      <name val="Arial"/>
      <family val="2"/>
    </font>
    <font>
      <sz val="7"/>
      <color theme="1"/>
      <name val="Times New Roman"/>
      <family val="1"/>
    </font>
    <font>
      <b/>
      <sz val="16"/>
      <color theme="4"/>
      <name val="Arial"/>
      <family val="2"/>
    </font>
    <font>
      <sz val="11"/>
      <color theme="4"/>
      <name val="Calibri"/>
      <family val="2"/>
      <scheme val="minor"/>
    </font>
    <font>
      <i/>
      <sz val="11"/>
      <name val="Arial"/>
      <family val="2"/>
    </font>
    <font>
      <sz val="8"/>
      <name val="Calibri"/>
      <family val="2"/>
      <scheme val="minor"/>
    </font>
    <font>
      <b/>
      <sz val="11"/>
      <color theme="0" tint="-0.34998626667073579"/>
      <name val="Arial"/>
      <family val="2"/>
    </font>
    <font>
      <sz val="9"/>
      <color rgb="FF000000"/>
      <name val="Arial"/>
      <family val="2"/>
    </font>
    <font>
      <sz val="9"/>
      <color theme="1"/>
      <name val="Calibri"/>
      <family val="2"/>
      <scheme val="minor"/>
    </font>
    <font>
      <sz val="9"/>
      <color theme="1"/>
      <name val="Arial"/>
      <family val="2"/>
    </font>
    <font>
      <b/>
      <sz val="9"/>
      <color theme="1"/>
      <name val="Arial"/>
      <family val="2"/>
    </font>
    <font>
      <b/>
      <sz val="9"/>
      <color theme="0" tint="-0.34998626667073579"/>
      <name val="Arial"/>
      <family val="2"/>
    </font>
    <font>
      <sz val="11"/>
      <color theme="1"/>
      <name val="Calibri"/>
      <family val="2"/>
      <scheme val="minor"/>
    </font>
    <font>
      <b/>
      <sz val="16"/>
      <name val="Arial"/>
      <family val="2"/>
    </font>
    <font>
      <b/>
      <sz val="16"/>
      <color rgb="FF000000"/>
      <name val="Arial"/>
      <family val="2"/>
    </font>
    <font>
      <sz val="9"/>
      <name val="Arial"/>
      <family val="2"/>
    </font>
    <font>
      <b/>
      <sz val="14"/>
      <color theme="1"/>
      <name val="Calibri"/>
      <family val="2"/>
      <scheme val="minor"/>
    </font>
    <font>
      <b/>
      <sz val="14"/>
      <color theme="1"/>
      <name val="Calibri"/>
      <family val="2"/>
    </font>
    <font>
      <b/>
      <sz val="11"/>
      <color rgb="FF7030A0"/>
      <name val="Arial"/>
      <family val="2"/>
    </font>
    <font>
      <sz val="11"/>
      <color rgb="FFFF0000"/>
      <name val="Calibri"/>
      <family val="2"/>
      <scheme val="minor"/>
    </font>
    <font>
      <b/>
      <u/>
      <sz val="11"/>
      <color theme="1"/>
      <name val="Calibri"/>
      <family val="2"/>
      <scheme val="minor"/>
    </font>
    <font>
      <b/>
      <sz val="11"/>
      <color rgb="FFFF0000"/>
      <name val="Calibri"/>
      <family val="2"/>
      <scheme val="minor"/>
    </font>
    <font>
      <b/>
      <i/>
      <sz val="11"/>
      <color rgb="FF000000"/>
      <name val="Arial"/>
      <family val="2"/>
    </font>
    <font>
      <b/>
      <i/>
      <sz val="11"/>
      <color theme="1"/>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
      <patternFill patternType="solid">
        <fgColor rgb="FFFF99CC"/>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rgb="FF9966FF"/>
        <bgColor indexed="64"/>
      </patternFill>
    </fill>
    <fill>
      <patternFill patternType="solid">
        <fgColor rgb="FF00B8EC"/>
        <bgColor indexed="64"/>
      </patternFill>
    </fill>
    <fill>
      <patternFill patternType="solid">
        <fgColor rgb="FF51B453"/>
        <bgColor indexed="64"/>
      </patternFill>
    </fill>
    <fill>
      <patternFill patternType="solid">
        <fgColor rgb="FFEF414A"/>
        <bgColor indexed="64"/>
      </patternFill>
    </fill>
    <fill>
      <patternFill patternType="solid">
        <fgColor rgb="FFAB47BC"/>
        <bgColor indexed="64"/>
      </patternFill>
    </fill>
    <fill>
      <patternFill patternType="solid">
        <fgColor rgb="FFEF5BA1"/>
        <bgColor indexed="64"/>
      </patternFill>
    </fill>
    <fill>
      <patternFill patternType="solid">
        <fgColor rgb="FFFFC000"/>
        <bgColor indexed="64"/>
      </patternFill>
    </fill>
    <fill>
      <patternFill patternType="solid">
        <fgColor theme="0" tint="-0.24997711111789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ck">
        <color rgb="FF92D050"/>
      </right>
      <top/>
      <bottom/>
      <diagonal/>
    </border>
    <border>
      <left/>
      <right style="thin">
        <color auto="1"/>
      </right>
      <top style="thin">
        <color auto="1"/>
      </top>
      <bottom/>
      <diagonal/>
    </border>
    <border>
      <left/>
      <right style="thick">
        <color rgb="FF92D050"/>
      </right>
      <top/>
      <bottom style="thin">
        <color auto="1"/>
      </bottom>
      <diagonal/>
    </border>
    <border>
      <left style="thin">
        <color auto="1"/>
      </left>
      <right style="thick">
        <color rgb="FF92D050"/>
      </right>
      <top style="thin">
        <color auto="1"/>
      </top>
      <bottom style="thin">
        <color auto="1"/>
      </bottom>
      <diagonal/>
    </border>
    <border>
      <left style="thin">
        <color auto="1"/>
      </left>
      <right style="thick">
        <color rgb="FF92D050"/>
      </right>
      <top style="thin">
        <color auto="1"/>
      </top>
      <bottom/>
      <diagonal/>
    </border>
    <border>
      <left/>
      <right style="thick">
        <color rgb="FFFF99CC"/>
      </right>
      <top/>
      <bottom/>
      <diagonal/>
    </border>
    <border>
      <left style="thin">
        <color auto="1"/>
      </left>
      <right style="thick">
        <color rgb="FFFF99CC"/>
      </right>
      <top style="thin">
        <color auto="1"/>
      </top>
      <bottom style="thin">
        <color auto="1"/>
      </bottom>
      <diagonal/>
    </border>
    <border>
      <left style="thin">
        <color auto="1"/>
      </left>
      <right style="thick">
        <color rgb="FFFF99CC"/>
      </right>
      <top style="thin">
        <color auto="1"/>
      </top>
      <bottom/>
      <diagonal/>
    </border>
    <border>
      <left/>
      <right style="thick">
        <color rgb="FFCCCCFF"/>
      </right>
      <top style="thin">
        <color auto="1"/>
      </top>
      <bottom style="thin">
        <color auto="1"/>
      </bottom>
      <diagonal/>
    </border>
    <border>
      <left style="thin">
        <color auto="1"/>
      </left>
      <right style="thick">
        <color rgb="FFCCCCFF"/>
      </right>
      <top style="thin">
        <color auto="1"/>
      </top>
      <bottom style="thin">
        <color auto="1"/>
      </bottom>
      <diagonal/>
    </border>
    <border>
      <left style="thin">
        <color auto="1"/>
      </left>
      <right style="thick">
        <color rgb="FFCCCCFF"/>
      </right>
      <top style="thin">
        <color auto="1"/>
      </top>
      <bottom/>
      <diagonal/>
    </border>
    <border>
      <left/>
      <right style="thick">
        <color rgb="FFCCCCFF"/>
      </right>
      <top/>
      <bottom/>
      <diagonal/>
    </border>
    <border>
      <left/>
      <right style="thick">
        <color theme="7" tint="0.79998168889431442"/>
      </right>
      <top/>
      <bottom/>
      <diagonal/>
    </border>
    <border>
      <left style="thin">
        <color auto="1"/>
      </left>
      <right style="thick">
        <color theme="7" tint="0.79998168889431442"/>
      </right>
      <top style="thin">
        <color auto="1"/>
      </top>
      <bottom style="thin">
        <color auto="1"/>
      </bottom>
      <diagonal/>
    </border>
    <border>
      <left style="thin">
        <color auto="1"/>
      </left>
      <right style="thick">
        <color theme="7" tint="0.79998168889431442"/>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s>
  <cellStyleXfs count="3">
    <xf numFmtId="0" fontId="0" fillId="0" borderId="0"/>
    <xf numFmtId="0" fontId="11" fillId="0" borderId="0" applyNumberFormat="0" applyFill="0" applyBorder="0" applyAlignment="0" applyProtection="0"/>
    <xf numFmtId="9" fontId="28" fillId="0" borderId="0" applyFont="0" applyFill="0" applyBorder="0" applyAlignment="0" applyProtection="0"/>
  </cellStyleXfs>
  <cellXfs count="265">
    <xf numFmtId="0" fontId="0" fillId="0" borderId="0" xfId="0"/>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1" fillId="5" borderId="1" xfId="0" applyFont="1" applyFill="1" applyBorder="1" applyAlignment="1">
      <alignment horizontal="left" vertical="top"/>
    </xf>
    <xf numFmtId="0" fontId="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vertical="top" wrapText="1"/>
    </xf>
    <xf numFmtId="0" fontId="0" fillId="0" borderId="0" xfId="0" applyBorder="1"/>
    <xf numFmtId="0" fontId="3"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6" fillId="2" borderId="1" xfId="0" applyFont="1" applyFill="1" applyBorder="1" applyAlignment="1">
      <alignment horizontal="left" vertical="top" wrapText="1"/>
    </xf>
    <xf numFmtId="0" fontId="9" fillId="0" borderId="1" xfId="0" applyFont="1" applyFill="1" applyBorder="1" applyAlignment="1">
      <alignment horizontal="left" vertical="top"/>
    </xf>
    <xf numFmtId="0" fontId="6" fillId="5" borderId="1" xfId="0" applyFont="1" applyFill="1" applyBorder="1" applyAlignment="1">
      <alignment horizontal="left" vertical="top" wrapText="1"/>
    </xf>
    <xf numFmtId="0" fontId="1" fillId="6" borderId="1" xfId="0" applyFont="1" applyFill="1" applyBorder="1" applyAlignment="1">
      <alignment horizontal="left" vertical="top"/>
    </xf>
    <xf numFmtId="0" fontId="4" fillId="6"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applyAlignment="1">
      <alignment wrapText="1"/>
    </xf>
    <xf numFmtId="0" fontId="10" fillId="3"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1" fillId="0" borderId="1" xfId="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0" fillId="0" borderId="0" xfId="0" applyFill="1"/>
    <xf numFmtId="0" fontId="6" fillId="0" borderId="1" xfId="0" applyFont="1" applyFill="1" applyBorder="1" applyAlignment="1">
      <alignment horizontal="left" vertical="top"/>
    </xf>
    <xf numFmtId="0" fontId="3" fillId="7"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3" fillId="6"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5" fillId="0" borderId="0" xfId="0" applyFont="1"/>
    <xf numFmtId="0" fontId="0" fillId="0" borderId="0" xfId="0" applyFill="1" applyBorder="1"/>
    <xf numFmtId="0" fontId="0" fillId="0" borderId="0" xfId="0" applyAlignment="1">
      <alignment wrapText="1"/>
    </xf>
    <xf numFmtId="0" fontId="2" fillId="0" borderId="0" xfId="0" applyFont="1" applyFill="1" applyBorder="1" applyAlignment="1">
      <alignment horizontal="left" vertical="top"/>
    </xf>
    <xf numFmtId="0" fontId="13" fillId="0" borderId="0" xfId="0" applyFont="1" applyFill="1" applyBorder="1"/>
    <xf numFmtId="0" fontId="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wrapText="1"/>
    </xf>
    <xf numFmtId="0" fontId="6" fillId="0" borderId="0" xfId="0" applyFont="1" applyFill="1" applyBorder="1" applyAlignment="1">
      <alignment horizontal="left" vertical="top"/>
    </xf>
    <xf numFmtId="0" fontId="1" fillId="0" borderId="0" xfId="0" applyFont="1" applyFill="1" applyBorder="1" applyAlignment="1">
      <alignment horizontal="left" vertical="top"/>
    </xf>
    <xf numFmtId="0" fontId="1" fillId="3" borderId="5" xfId="0" applyFont="1" applyFill="1" applyBorder="1" applyAlignment="1">
      <alignment horizontal="left" vertical="top"/>
    </xf>
    <xf numFmtId="0" fontId="6" fillId="3"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0" fillId="0" borderId="1" xfId="0" applyBorder="1"/>
    <xf numFmtId="0" fontId="13" fillId="0" borderId="1" xfId="0" applyFont="1" applyBorder="1"/>
    <xf numFmtId="0" fontId="4" fillId="5" borderId="1" xfId="0" applyFont="1" applyFill="1" applyBorder="1" applyAlignment="1">
      <alignment vertical="top" wrapText="1"/>
    </xf>
    <xf numFmtId="0" fontId="14"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1" fillId="9" borderId="1" xfId="0" applyFont="1" applyFill="1" applyBorder="1" applyAlignment="1">
      <alignment horizontal="left" vertical="top"/>
    </xf>
    <xf numFmtId="0" fontId="2" fillId="9" borderId="1" xfId="0" applyFont="1" applyFill="1" applyBorder="1" applyAlignment="1">
      <alignment horizontal="left" vertical="top" wrapText="1"/>
    </xf>
    <xf numFmtId="0" fontId="2" fillId="9" borderId="1" xfId="0" applyFont="1" applyFill="1" applyBorder="1" applyAlignment="1">
      <alignment horizontal="left" vertical="top"/>
    </xf>
    <xf numFmtId="0" fontId="4"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11" borderId="1" xfId="0" applyFont="1" applyFill="1" applyBorder="1" applyAlignment="1">
      <alignment horizontal="left" vertical="top"/>
    </xf>
    <xf numFmtId="0" fontId="4" fillId="11" borderId="1" xfId="0" applyFont="1" applyFill="1" applyBorder="1" applyAlignment="1">
      <alignment horizontal="left" vertical="top" wrapText="1"/>
    </xf>
    <xf numFmtId="0" fontId="6" fillId="11" borderId="1" xfId="0" applyFont="1" applyFill="1" applyBorder="1" applyAlignment="1">
      <alignment horizontal="left" vertical="top" wrapText="1"/>
    </xf>
    <xf numFmtId="0" fontId="6" fillId="11" borderId="2"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1" borderId="1" xfId="0" applyFont="1" applyFill="1" applyBorder="1" applyAlignment="1">
      <alignment horizontal="left" vertical="top"/>
    </xf>
    <xf numFmtId="0" fontId="6" fillId="5" borderId="1" xfId="0" applyFont="1" applyFill="1" applyBorder="1" applyAlignment="1">
      <alignment vertical="top" wrapText="1"/>
    </xf>
    <xf numFmtId="0" fontId="4" fillId="5" borderId="1" xfId="0" applyFont="1" applyFill="1" applyBorder="1" applyAlignment="1">
      <alignment horizontal="left" vertical="top" wrapText="1"/>
    </xf>
    <xf numFmtId="0" fontId="2" fillId="0" borderId="3" xfId="0" applyFont="1" applyFill="1" applyBorder="1" applyAlignment="1">
      <alignment horizontal="left" vertical="top"/>
    </xf>
    <xf numFmtId="0" fontId="4" fillId="6" borderId="2" xfId="0" applyFont="1" applyFill="1" applyBorder="1" applyAlignment="1">
      <alignment vertical="top" wrapText="1"/>
    </xf>
    <xf numFmtId="0" fontId="4" fillId="5" borderId="1" xfId="0" applyFont="1" applyFill="1" applyBorder="1" applyAlignment="1">
      <alignment horizontal="left" vertical="top" wrapText="1"/>
    </xf>
    <xf numFmtId="0" fontId="1" fillId="0" borderId="4" xfId="0" applyFont="1" applyBorder="1" applyAlignment="1">
      <alignment horizontal="center" vertical="top"/>
    </xf>
    <xf numFmtId="0" fontId="22" fillId="0" borderId="1" xfId="0" applyFont="1" applyBorder="1" applyAlignment="1">
      <alignment horizontal="center"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2" fillId="0" borderId="6" xfId="0" applyFont="1" applyBorder="1" applyAlignment="1">
      <alignment horizontal="left" vertical="top"/>
    </xf>
    <xf numFmtId="0" fontId="2" fillId="0" borderId="10" xfId="0" applyFont="1" applyBorder="1" applyAlignment="1">
      <alignment horizontal="left" vertical="top"/>
    </xf>
    <xf numFmtId="0" fontId="1" fillId="0" borderId="12" xfId="0" applyFont="1" applyBorder="1" applyAlignment="1">
      <alignment horizontal="left" vertical="top" wrapText="1"/>
    </xf>
    <xf numFmtId="0" fontId="1" fillId="0" borderId="15" xfId="0" applyFont="1" applyBorder="1" applyAlignment="1">
      <alignment horizontal="center" vertical="top"/>
    </xf>
    <xf numFmtId="0" fontId="22" fillId="0" borderId="6" xfId="0" applyFont="1" applyBorder="1" applyAlignment="1">
      <alignment horizontal="center" vertical="top" wrapText="1"/>
    </xf>
    <xf numFmtId="0" fontId="1" fillId="0" borderId="18" xfId="0" applyFont="1" applyBorder="1" applyAlignment="1">
      <alignment horizontal="left" vertical="top" wrapText="1"/>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2" fillId="0" borderId="22" xfId="0" applyFont="1" applyBorder="1" applyAlignment="1">
      <alignment horizontal="center" vertical="top" wrapText="1"/>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1" xfId="0" applyFont="1" applyBorder="1" applyAlignment="1">
      <alignment horizontal="left" vertical="top"/>
    </xf>
    <xf numFmtId="0" fontId="22" fillId="0" borderId="5" xfId="0" applyFont="1" applyBorder="1" applyAlignment="1">
      <alignment horizontal="center" vertical="top" wrapText="1"/>
    </xf>
    <xf numFmtId="0" fontId="2" fillId="0" borderId="5" xfId="0" applyFont="1" applyBorder="1" applyAlignment="1">
      <alignment horizontal="left" vertical="top"/>
    </xf>
    <xf numFmtId="0" fontId="2" fillId="0" borderId="24" xfId="0" applyFont="1" applyBorder="1" applyAlignment="1">
      <alignment horizontal="left" vertical="top"/>
    </xf>
    <xf numFmtId="0" fontId="1" fillId="0" borderId="21" xfId="0" applyFont="1" applyBorder="1" applyAlignment="1">
      <alignment horizontal="left" vertical="top"/>
    </xf>
    <xf numFmtId="0" fontId="1" fillId="15" borderId="1" xfId="0" applyFont="1" applyFill="1" applyBorder="1" applyAlignment="1">
      <alignment horizontal="left" vertical="top"/>
    </xf>
    <xf numFmtId="0" fontId="2" fillId="15" borderId="1" xfId="0" applyFont="1" applyFill="1" applyBorder="1" applyAlignment="1">
      <alignment horizontal="left" vertical="top" wrapText="1"/>
    </xf>
    <xf numFmtId="0" fontId="6" fillId="15" borderId="1" xfId="0" applyFont="1" applyFill="1" applyBorder="1" applyAlignment="1">
      <alignment horizontal="left" vertical="top" wrapText="1"/>
    </xf>
    <xf numFmtId="0" fontId="7" fillId="15" borderId="1" xfId="0" applyFont="1" applyFill="1" applyBorder="1" applyAlignment="1">
      <alignment horizontal="left" vertical="top"/>
    </xf>
    <xf numFmtId="0" fontId="2" fillId="15" borderId="1" xfId="0" applyFont="1" applyFill="1" applyBorder="1" applyAlignment="1">
      <alignment horizontal="left" vertical="top"/>
    </xf>
    <xf numFmtId="0" fontId="3" fillId="15" borderId="1" xfId="0" applyFont="1" applyFill="1" applyBorder="1" applyAlignment="1">
      <alignment horizontal="left" vertical="top" wrapText="1"/>
    </xf>
    <xf numFmtId="0" fontId="2" fillId="8" borderId="1" xfId="0" applyFont="1" applyFill="1" applyBorder="1" applyAlignment="1">
      <alignment horizontal="left" vertical="top"/>
    </xf>
    <xf numFmtId="0" fontId="4" fillId="11" borderId="1" xfId="0" applyFont="1" applyFill="1" applyBorder="1" applyAlignment="1">
      <alignment vertical="top" wrapText="1"/>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24" fillId="0" borderId="0" xfId="0" applyFont="1"/>
    <xf numFmtId="0" fontId="26" fillId="13" borderId="4" xfId="0" applyFont="1" applyFill="1" applyBorder="1" applyAlignment="1">
      <alignment vertical="top"/>
    </xf>
    <xf numFmtId="0" fontId="1" fillId="14" borderId="4" xfId="0" applyFont="1" applyFill="1" applyBorder="1" applyAlignment="1">
      <alignment vertical="top"/>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 fillId="14" borderId="4" xfId="0" applyFont="1" applyFill="1" applyBorder="1" applyAlignment="1">
      <alignment vertical="top" wrapText="1"/>
    </xf>
    <xf numFmtId="0" fontId="1" fillId="0" borderId="4" xfId="0" applyFont="1" applyBorder="1" applyAlignment="1">
      <alignment horizontal="center" vertical="top"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1" fillId="13" borderId="11" xfId="0" applyFont="1" applyFill="1" applyBorder="1" applyAlignment="1">
      <alignment horizontal="center" vertical="top" wrapText="1"/>
    </xf>
    <xf numFmtId="0" fontId="0" fillId="0" borderId="9" xfId="0" applyFont="1" applyBorder="1" applyAlignment="1">
      <alignmen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7" fillId="0" borderId="6" xfId="0" applyFont="1" applyBorder="1" applyAlignment="1">
      <alignment horizontal="center" vertical="top" wrapText="1"/>
    </xf>
    <xf numFmtId="0" fontId="4" fillId="0" borderId="6" xfId="0" applyFont="1" applyBorder="1" applyAlignment="1">
      <alignment horizontal="left" vertical="top" wrapText="1"/>
    </xf>
    <xf numFmtId="0" fontId="22" fillId="0" borderId="17" xfId="0" applyFont="1" applyBorder="1" applyAlignment="1">
      <alignment vertical="top" wrapText="1"/>
    </xf>
    <xf numFmtId="0" fontId="1" fillId="14" borderId="17" xfId="0" applyFont="1" applyFill="1" applyBorder="1" applyAlignment="1">
      <alignment vertical="top"/>
    </xf>
    <xf numFmtId="0" fontId="4" fillId="5" borderId="1" xfId="0" applyFont="1" applyFill="1" applyBorder="1" applyAlignment="1">
      <alignment horizontal="left" vertical="top" wrapText="1"/>
    </xf>
    <xf numFmtId="0" fontId="27" fillId="0" borderId="4" xfId="0" applyFont="1" applyBorder="1" applyAlignment="1">
      <alignment horizontal="center" vertical="top" wrapText="1"/>
    </xf>
    <xf numFmtId="0" fontId="1" fillId="0" borderId="4" xfId="0" applyFont="1" applyBorder="1" applyAlignment="1">
      <alignment horizontal="left" vertical="top" wrapText="1"/>
    </xf>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4" fillId="5" borderId="1" xfId="0" applyFont="1" applyFill="1" applyBorder="1" applyAlignment="1">
      <alignment horizontal="left" vertical="top" wrapText="1"/>
    </xf>
    <xf numFmtId="0" fontId="4" fillId="11" borderId="2" xfId="0" applyFont="1" applyFill="1" applyBorder="1" applyAlignment="1">
      <alignment vertical="top" wrapText="1"/>
    </xf>
    <xf numFmtId="0" fontId="0" fillId="16" borderId="1" xfId="0" applyFill="1" applyBorder="1"/>
    <xf numFmtId="0" fontId="0" fillId="17" borderId="1" xfId="0" applyFill="1" applyBorder="1"/>
    <xf numFmtId="0" fontId="0" fillId="18" borderId="1" xfId="0" applyFill="1" applyBorder="1"/>
    <xf numFmtId="0" fontId="0" fillId="12" borderId="1" xfId="0" applyFill="1" applyBorder="1"/>
    <xf numFmtId="0" fontId="0" fillId="19" borderId="1" xfId="0" applyFill="1" applyBorder="1"/>
    <xf numFmtId="0" fontId="0" fillId="20" borderId="1" xfId="0" applyFill="1" applyBorder="1"/>
    <xf numFmtId="0" fontId="0" fillId="21" borderId="1" xfId="0" applyFill="1" applyBorder="1"/>
    <xf numFmtId="0" fontId="15" fillId="0" borderId="1" xfId="0" applyFont="1" applyBorder="1"/>
    <xf numFmtId="0" fontId="0" fillId="0" borderId="5" xfId="0" applyBorder="1"/>
    <xf numFmtId="9" fontId="0" fillId="0" borderId="1" xfId="2" applyFont="1" applyBorder="1" applyAlignment="1">
      <alignment vertical="center"/>
    </xf>
    <xf numFmtId="0" fontId="0" fillId="0" borderId="2" xfId="0" applyBorder="1"/>
    <xf numFmtId="0" fontId="27" fillId="0" borderId="0" xfId="0" applyFont="1" applyBorder="1" applyAlignment="1">
      <alignment horizontal="center" vertical="top" wrapText="1"/>
    </xf>
    <xf numFmtId="0" fontId="4" fillId="5" borderId="2" xfId="0" applyFont="1" applyFill="1" applyBorder="1" applyAlignment="1">
      <alignment horizontal="left" vertical="top" wrapText="1"/>
    </xf>
    <xf numFmtId="0" fontId="23" fillId="5"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6" borderId="1" xfId="0" applyFont="1" applyFill="1" applyBorder="1" applyAlignment="1">
      <alignment horizontal="left" vertical="top" wrapText="1"/>
    </xf>
    <xf numFmtId="0" fontId="23" fillId="15" borderId="1" xfId="0" applyFont="1" applyFill="1" applyBorder="1" applyAlignment="1">
      <alignment horizontal="left" vertical="top" wrapText="1"/>
    </xf>
    <xf numFmtId="0" fontId="23" fillId="9"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25" fillId="0" borderId="1" xfId="0" applyFont="1" applyBorder="1" applyAlignment="1">
      <alignment horizontal="center" vertical="top"/>
    </xf>
    <xf numFmtId="0" fontId="1" fillId="0" borderId="1" xfId="0" applyFont="1" applyBorder="1" applyAlignment="1">
      <alignment horizontal="center" vertical="top"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0" xfId="0" applyFont="1" applyAlignment="1">
      <alignment horizontal="center" vertical="center"/>
    </xf>
    <xf numFmtId="0" fontId="26" fillId="13" borderId="6" xfId="0" applyFont="1" applyFill="1" applyBorder="1" applyAlignment="1">
      <alignment horizontal="center" vertical="center"/>
    </xf>
    <xf numFmtId="0" fontId="29" fillId="7"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1" fillId="7" borderId="1" xfId="0" applyFont="1" applyFill="1" applyBorder="1" applyAlignment="1">
      <alignment horizontal="center" vertical="center" wrapText="1"/>
    </xf>
    <xf numFmtId="0" fontId="6" fillId="0" borderId="15" xfId="0" applyFont="1" applyBorder="1" applyAlignment="1">
      <alignment horizontal="center" vertical="top"/>
    </xf>
    <xf numFmtId="0" fontId="6" fillId="0" borderId="16" xfId="0" applyFont="1" applyBorder="1" applyAlignment="1">
      <alignment horizontal="center" vertical="top"/>
    </xf>
    <xf numFmtId="0" fontId="6" fillId="0" borderId="14" xfId="0" applyFont="1" applyBorder="1" applyAlignment="1">
      <alignment horizontal="center" vertical="top"/>
    </xf>
    <xf numFmtId="164" fontId="6" fillId="0" borderId="15" xfId="0" applyNumberFormat="1" applyFont="1" applyBorder="1" applyAlignment="1">
      <alignment horizontal="center" vertical="top"/>
    </xf>
    <xf numFmtId="0" fontId="12" fillId="0" borderId="15" xfId="0" applyFont="1" applyFill="1" applyBorder="1" applyAlignment="1">
      <alignment horizontal="left" vertical="top" wrapText="1"/>
    </xf>
    <xf numFmtId="0" fontId="6" fillId="21" borderId="1" xfId="0" applyFont="1" applyFill="1" applyBorder="1" applyAlignment="1">
      <alignment horizontal="left" vertical="top" wrapText="1"/>
    </xf>
    <xf numFmtId="0" fontId="4" fillId="21" borderId="1" xfId="0" applyFont="1" applyFill="1" applyBorder="1" applyAlignment="1">
      <alignment horizontal="left" vertical="top" wrapText="1"/>
    </xf>
    <xf numFmtId="0" fontId="1" fillId="21" borderId="1" xfId="0" applyFont="1" applyFill="1" applyBorder="1" applyAlignment="1">
      <alignment horizontal="left" vertical="top"/>
    </xf>
    <xf numFmtId="0" fontId="1" fillId="21" borderId="5" xfId="0" applyFont="1" applyFill="1" applyBorder="1" applyAlignment="1">
      <alignment horizontal="left" vertical="top"/>
    </xf>
    <xf numFmtId="0" fontId="6" fillId="21" borderId="5" xfId="0" applyFont="1" applyFill="1" applyBorder="1" applyAlignment="1">
      <alignment horizontal="left" vertical="top" wrapText="1"/>
    </xf>
    <xf numFmtId="0" fontId="2" fillId="21" borderId="5" xfId="0" applyFont="1" applyFill="1" applyBorder="1" applyAlignment="1">
      <alignment horizontal="left" vertical="top" wrapText="1"/>
    </xf>
    <xf numFmtId="0" fontId="2" fillId="21" borderId="5" xfId="0" applyFont="1" applyFill="1" applyBorder="1" applyAlignment="1">
      <alignment horizontal="left" vertical="top"/>
    </xf>
    <xf numFmtId="0" fontId="4" fillId="21" borderId="5" xfId="0" applyFont="1" applyFill="1" applyBorder="1" applyAlignment="1">
      <alignment horizontal="left" vertical="top" wrapText="1"/>
    </xf>
    <xf numFmtId="0" fontId="8" fillId="21" borderId="5" xfId="0" applyFont="1" applyFill="1" applyBorder="1" applyAlignment="1">
      <alignment horizontal="left" vertical="top"/>
    </xf>
    <xf numFmtId="0" fontId="3" fillId="21" borderId="1" xfId="0" applyFont="1" applyFill="1" applyBorder="1" applyAlignment="1">
      <alignment horizontal="left" vertical="top" wrapText="1"/>
    </xf>
    <xf numFmtId="0" fontId="23" fillId="21" borderId="1" xfId="0" applyFont="1" applyFill="1" applyBorder="1" applyAlignment="1">
      <alignment horizontal="left" vertical="top" wrapText="1"/>
    </xf>
    <xf numFmtId="0" fontId="15" fillId="0" borderId="0" xfId="0" applyFont="1" applyAlignment="1">
      <alignment vertical="top"/>
    </xf>
    <xf numFmtId="0" fontId="0" fillId="0" borderId="1" xfId="0" applyBorder="1" applyAlignment="1">
      <alignment wrapText="1"/>
    </xf>
    <xf numFmtId="1" fontId="30" fillId="6" borderId="1" xfId="0" applyNumberFormat="1" applyFont="1" applyFill="1" applyBorder="1" applyAlignment="1">
      <alignment horizontal="center" vertical="center" wrapText="1"/>
    </xf>
    <xf numFmtId="0" fontId="30" fillId="2" borderId="1" xfId="0" applyFont="1" applyFill="1" applyBorder="1" applyAlignment="1">
      <alignment horizontal="center" vertical="top" wrapText="1"/>
    </xf>
    <xf numFmtId="0" fontId="30" fillId="6"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1" borderId="1" xfId="0" applyFont="1" applyFill="1" applyBorder="1" applyAlignment="1">
      <alignment horizontal="center" vertical="center" wrapText="1"/>
    </xf>
    <xf numFmtId="0" fontId="15" fillId="0" borderId="0" xfId="0" applyFont="1" applyBorder="1"/>
    <xf numFmtId="9" fontId="0" fillId="0" borderId="0" xfId="2" applyFont="1" applyBorder="1" applyAlignment="1">
      <alignment vertical="center"/>
    </xf>
    <xf numFmtId="9" fontId="15" fillId="0" borderId="26" xfId="2" applyFont="1" applyBorder="1" applyAlignment="1">
      <alignment vertical="center"/>
    </xf>
    <xf numFmtId="9" fontId="32" fillId="0" borderId="0" xfId="2" applyFont="1" applyBorder="1" applyAlignment="1">
      <alignment horizontal="center" vertical="center"/>
    </xf>
    <xf numFmtId="0" fontId="1" fillId="5" borderId="3" xfId="0" applyFont="1" applyFill="1" applyBorder="1" applyAlignment="1">
      <alignment horizontal="left" vertical="top"/>
    </xf>
    <xf numFmtId="0" fontId="3" fillId="2" borderId="3" xfId="0" applyFont="1" applyFill="1" applyBorder="1" applyAlignment="1">
      <alignment horizontal="left" vertical="top" wrapText="1"/>
    </xf>
    <xf numFmtId="166" fontId="32" fillId="0" borderId="0" xfId="2" applyNumberFormat="1" applyFont="1" applyBorder="1" applyAlignment="1">
      <alignment horizontal="center" vertical="center"/>
    </xf>
    <xf numFmtId="9" fontId="32" fillId="0" borderId="0" xfId="2" applyFont="1" applyBorder="1" applyAlignment="1">
      <alignment horizontal="center" vertical="center" wrapText="1"/>
    </xf>
    <xf numFmtId="167" fontId="32" fillId="0" borderId="0" xfId="2" applyNumberFormat="1" applyFont="1" applyBorder="1" applyAlignment="1">
      <alignment horizontal="center" vertical="center"/>
    </xf>
    <xf numFmtId="168" fontId="32" fillId="0" borderId="0" xfId="2" applyNumberFormat="1" applyFont="1" applyBorder="1" applyAlignment="1">
      <alignment horizontal="center" vertical="center"/>
    </xf>
    <xf numFmtId="169" fontId="32" fillId="0" borderId="0" xfId="2" applyNumberFormat="1" applyFont="1" applyBorder="1" applyAlignment="1">
      <alignment horizontal="center" vertical="center"/>
    </xf>
    <xf numFmtId="170" fontId="32" fillId="0" borderId="0" xfId="2" applyNumberFormat="1" applyFont="1" applyBorder="1" applyAlignment="1">
      <alignment horizontal="center" vertical="center"/>
    </xf>
    <xf numFmtId="9" fontId="32" fillId="22" borderId="0" xfId="2" applyFont="1" applyFill="1" applyBorder="1" applyAlignment="1">
      <alignment horizontal="center" vertical="center" wrapText="1"/>
    </xf>
    <xf numFmtId="171" fontId="32" fillId="0" borderId="0" xfId="2" applyNumberFormat="1" applyFont="1" applyBorder="1" applyAlignment="1">
      <alignment horizontal="center" vertical="center"/>
    </xf>
    <xf numFmtId="172" fontId="32" fillId="0" borderId="0" xfId="2" applyNumberFormat="1" applyFont="1" applyBorder="1" applyAlignment="1">
      <alignment horizontal="center" vertical="center"/>
    </xf>
    <xf numFmtId="0" fontId="0" fillId="0" borderId="0" xfId="0" applyAlignment="1">
      <alignment wrapText="1"/>
    </xf>
    <xf numFmtId="16" fontId="0" fillId="0" borderId="0" xfId="0" applyNumberFormat="1"/>
    <xf numFmtId="0" fontId="6" fillId="11" borderId="2" xfId="0" applyFont="1" applyFill="1" applyBorder="1" applyAlignment="1">
      <alignment vertical="top" wrapText="1"/>
    </xf>
    <xf numFmtId="0" fontId="35" fillId="0" borderId="1" xfId="0" applyFont="1" applyBorder="1" applyAlignment="1">
      <alignment wrapText="1"/>
    </xf>
    <xf numFmtId="0" fontId="2" fillId="3" borderId="1" xfId="0" applyFont="1" applyFill="1" applyBorder="1" applyAlignment="1">
      <alignment horizontal="left" vertical="top"/>
    </xf>
    <xf numFmtId="0" fontId="0" fillId="0" borderId="0" xfId="0" applyAlignment="1">
      <alignment horizontal="left" vertical="center" wrapText="1"/>
    </xf>
    <xf numFmtId="0" fontId="36" fillId="0" borderId="0" xfId="0" applyFont="1" applyAlignment="1">
      <alignment horizontal="left" vertical="center" wrapText="1"/>
    </xf>
    <xf numFmtId="0" fontId="0" fillId="0" borderId="0" xfId="0" applyAlignment="1">
      <alignment wrapText="1"/>
    </xf>
    <xf numFmtId="0" fontId="16" fillId="0" borderId="0" xfId="0" applyFont="1" applyAlignment="1">
      <alignment horizontal="center" wrapText="1"/>
    </xf>
    <xf numFmtId="0" fontId="16" fillId="10" borderId="0" xfId="0" applyFont="1" applyFill="1" applyAlignment="1">
      <alignment horizontal="center" wrapText="1"/>
    </xf>
    <xf numFmtId="0" fontId="0" fillId="10" borderId="0" xfId="0" applyFill="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center" wrapText="1"/>
    </xf>
    <xf numFmtId="0" fontId="0" fillId="0" borderId="0" xfId="0" applyAlignment="1">
      <alignment horizontal="left" vertical="top" wrapText="1"/>
    </xf>
    <xf numFmtId="0" fontId="1" fillId="9" borderId="8" xfId="0" applyFont="1" applyFill="1" applyBorder="1" applyAlignment="1">
      <alignment horizontal="center" vertical="top"/>
    </xf>
    <xf numFmtId="0" fontId="1" fillId="9" borderId="7" xfId="0" applyFont="1" applyFill="1" applyBorder="1" applyAlignment="1">
      <alignment horizontal="center" vertical="top"/>
    </xf>
    <xf numFmtId="0" fontId="1" fillId="3" borderId="8" xfId="0" applyFont="1" applyFill="1" applyBorder="1" applyAlignment="1">
      <alignment horizontal="center" vertical="top"/>
    </xf>
    <xf numFmtId="0" fontId="1" fillId="3" borderId="7" xfId="0" applyFont="1" applyFill="1" applyBorder="1" applyAlignment="1">
      <alignment horizontal="center" vertical="top"/>
    </xf>
    <xf numFmtId="0" fontId="1" fillId="5" borderId="8" xfId="0" applyFont="1" applyFill="1" applyBorder="1" applyAlignment="1">
      <alignment horizontal="center" vertical="top"/>
    </xf>
    <xf numFmtId="0" fontId="1" fillId="5" borderId="27" xfId="0" applyFont="1" applyFill="1" applyBorder="1" applyAlignment="1">
      <alignment horizontal="center" vertical="top"/>
    </xf>
    <xf numFmtId="165" fontId="32" fillId="0" borderId="0" xfId="2" applyNumberFormat="1" applyFont="1" applyBorder="1" applyAlignment="1">
      <alignment horizontal="center" vertical="center"/>
    </xf>
    <xf numFmtId="0" fontId="33" fillId="22" borderId="5" xfId="0" applyFont="1" applyFill="1" applyBorder="1" applyAlignment="1">
      <alignment horizontal="center" vertical="center"/>
    </xf>
    <xf numFmtId="0" fontId="33" fillId="22" borderId="4" xfId="0" applyFont="1" applyFill="1" applyBorder="1" applyAlignment="1">
      <alignment horizontal="center" vertical="center"/>
    </xf>
    <xf numFmtId="0" fontId="33" fillId="22" borderId="6" xfId="0" applyFont="1" applyFill="1" applyBorder="1" applyAlignment="1">
      <alignment horizontal="center" vertical="center"/>
    </xf>
    <xf numFmtId="0" fontId="29" fillId="7" borderId="2"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1" fillId="11" borderId="5" xfId="0" applyFont="1" applyFill="1" applyBorder="1" applyAlignment="1">
      <alignment horizontal="center" vertical="top"/>
    </xf>
    <xf numFmtId="0" fontId="1" fillId="11" borderId="6" xfId="0" applyFont="1" applyFill="1" applyBorder="1" applyAlignment="1">
      <alignment horizontal="center" vertical="top"/>
    </xf>
    <xf numFmtId="0" fontId="6" fillId="11" borderId="2" xfId="0" applyFont="1" applyFill="1" applyBorder="1" applyAlignment="1">
      <alignment horizontal="left" vertical="top" wrapText="1"/>
    </xf>
    <xf numFmtId="0" fontId="6" fillId="11" borderId="3" xfId="0" applyFont="1" applyFill="1" applyBorder="1" applyAlignment="1">
      <alignment horizontal="left" vertical="top" wrapText="1"/>
    </xf>
    <xf numFmtId="0" fontId="6" fillId="11" borderId="2" xfId="0" applyFont="1" applyFill="1" applyBorder="1" applyAlignment="1">
      <alignment vertical="top" wrapText="1"/>
    </xf>
    <xf numFmtId="0" fontId="6" fillId="11" borderId="3" xfId="0" applyFont="1" applyFill="1" applyBorder="1" applyAlignment="1">
      <alignment vertical="top" wrapText="1"/>
    </xf>
    <xf numFmtId="0" fontId="1" fillId="6" borderId="5" xfId="0" applyFont="1" applyFill="1" applyBorder="1" applyAlignment="1">
      <alignment horizontal="center" vertical="top"/>
    </xf>
    <xf numFmtId="0" fontId="1" fillId="6" borderId="6" xfId="0" applyFont="1" applyFill="1" applyBorder="1" applyAlignment="1">
      <alignment horizontal="center" vertical="top"/>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15" borderId="5" xfId="0" applyFont="1" applyFill="1" applyBorder="1" applyAlignment="1">
      <alignment horizontal="center" vertical="top"/>
    </xf>
    <xf numFmtId="0" fontId="1" fillId="15" borderId="6" xfId="0" applyFont="1" applyFill="1" applyBorder="1" applyAlignment="1">
      <alignment horizontal="center" vertical="top"/>
    </xf>
    <xf numFmtId="0" fontId="1" fillId="9" borderId="5" xfId="0" applyFont="1" applyFill="1" applyBorder="1" applyAlignment="1">
      <alignment horizontal="center" vertical="top"/>
    </xf>
    <xf numFmtId="0" fontId="1" fillId="9" borderId="6" xfId="0" applyFont="1" applyFill="1" applyBorder="1" applyAlignment="1">
      <alignment horizontal="center" vertical="top"/>
    </xf>
    <xf numFmtId="0" fontId="1" fillId="3" borderId="5" xfId="0" applyFont="1" applyFill="1" applyBorder="1" applyAlignment="1">
      <alignment horizontal="center" vertical="top"/>
    </xf>
    <xf numFmtId="0" fontId="1" fillId="3" borderId="6" xfId="0" applyFont="1" applyFill="1" applyBorder="1" applyAlignment="1">
      <alignment horizontal="center" vertical="top"/>
    </xf>
    <xf numFmtId="0" fontId="1" fillId="21" borderId="5" xfId="0" applyFont="1" applyFill="1" applyBorder="1" applyAlignment="1">
      <alignment horizontal="center" vertical="top"/>
    </xf>
    <xf numFmtId="0" fontId="1" fillId="21" borderId="6" xfId="0" applyFont="1" applyFill="1" applyBorder="1" applyAlignment="1">
      <alignment horizontal="center" vertical="top"/>
    </xf>
  </cellXfs>
  <cellStyles count="3">
    <cellStyle name="Hyperlink" xfId="1" builtinId="8"/>
    <cellStyle name="Normal" xfId="0" builtinId="0"/>
    <cellStyle name="Percent" xfId="2" builtinId="5"/>
  </cellStyles>
  <dxfs count="136">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AB47BC"/>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414A"/>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51B453"/>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00B8EC"/>
        </patternFill>
      </fill>
    </dxf>
    <dxf>
      <fill>
        <patternFill>
          <bgColor rgb="FFFFF176"/>
        </patternFill>
      </fill>
    </dxf>
    <dxf>
      <fill>
        <patternFill>
          <bgColor rgb="FFFEBC11"/>
        </patternFill>
      </fill>
    </dxf>
    <dxf>
      <fill>
        <patternFill>
          <bgColor theme="0" tint="-0.24994659260841701"/>
        </patternFill>
      </fill>
    </dxf>
    <dxf>
      <fill>
        <patternFill>
          <bgColor theme="0" tint="-0.14996795556505021"/>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bgColor auto="1"/>
        </patternFill>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EF5BA1"/>
        </patternFill>
      </fill>
    </dxf>
    <dxf>
      <fill>
        <patternFill>
          <bgColor rgb="FFAB47BC"/>
        </patternFill>
      </fill>
    </dxf>
    <dxf>
      <fill>
        <patternFill>
          <bgColor rgb="FFEF414A"/>
        </patternFill>
      </fill>
    </dxf>
    <dxf>
      <fill>
        <patternFill>
          <bgColor rgb="FF51B453"/>
        </patternFill>
      </fill>
    </dxf>
    <dxf>
      <fill>
        <patternFill>
          <bgColor rgb="FF00B8EC"/>
        </patternFill>
      </fill>
    </dxf>
    <dxf>
      <fill>
        <patternFill>
          <bgColor rgb="FFFFF176"/>
        </patternFill>
      </fill>
    </dxf>
    <dxf>
      <fill>
        <patternFill>
          <bgColor rgb="FFFEBC11"/>
        </patternFill>
      </fill>
    </dxf>
    <dxf>
      <fill>
        <patternFill>
          <bgColor theme="0" tint="-0.24994659260841701"/>
        </patternFill>
      </fill>
    </dxf>
  </dxfs>
  <tableStyles count="0" defaultTableStyle="TableStyleMedium2" defaultPivotStyle="PivotStyleLight16"/>
  <colors>
    <mruColors>
      <color rgb="FFEF5BA1"/>
      <color rgb="FFAB47BC"/>
      <color rgb="FFEF414A"/>
      <color rgb="FF51B453"/>
      <color rgb="FF00B8EC"/>
      <color rgb="FFFFF176"/>
      <color rgb="FFFEBC11"/>
      <color rgb="FFF8696B"/>
      <color rgb="FFFFEB84"/>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665C-BE61-4AD5-8977-95EA97408F1E}">
  <sheetPr codeName="Sheet2">
    <tabColor theme="0" tint="-0.34998626667073579"/>
  </sheetPr>
  <dimension ref="A1:M16"/>
  <sheetViews>
    <sheetView topLeftCell="A2" zoomScaleNormal="100" workbookViewId="0">
      <selection activeCell="A2" sqref="A2:M2"/>
    </sheetView>
  </sheetViews>
  <sheetFormatPr defaultColWidth="0" defaultRowHeight="15" zeroHeight="1" x14ac:dyDescent="0.25"/>
  <cols>
    <col min="1" max="12" width="9.140625" customWidth="1"/>
    <col min="13" max="13" width="37.140625" customWidth="1"/>
    <col min="14" max="14" width="9.140625" hidden="1" customWidth="1"/>
    <col min="15" max="16384" width="9.140625" hidden="1"/>
  </cols>
  <sheetData>
    <row r="1" spans="1:13" ht="15.75" x14ac:dyDescent="0.25">
      <c r="A1" s="227"/>
      <c r="B1" s="226"/>
      <c r="C1" s="226"/>
      <c r="D1" s="226"/>
      <c r="E1" s="226"/>
      <c r="F1" s="226"/>
      <c r="G1" s="226"/>
      <c r="H1" s="226"/>
      <c r="I1" s="226"/>
      <c r="J1" s="226"/>
      <c r="K1" s="226"/>
      <c r="L1" s="226"/>
      <c r="M1" s="226"/>
    </row>
    <row r="2" spans="1:13" ht="43.5" customHeight="1" x14ac:dyDescent="0.25">
      <c r="A2" s="228" t="s">
        <v>0</v>
      </c>
      <c r="B2" s="229"/>
      <c r="C2" s="229"/>
      <c r="D2" s="229"/>
      <c r="E2" s="229"/>
      <c r="F2" s="229"/>
      <c r="G2" s="229"/>
      <c r="H2" s="229"/>
      <c r="I2" s="229"/>
      <c r="J2" s="229"/>
      <c r="K2" s="229"/>
      <c r="L2" s="229"/>
      <c r="M2" s="229"/>
    </row>
    <row r="3" spans="1:13" ht="26.25" customHeight="1" x14ac:dyDescent="0.3">
      <c r="A3" s="230" t="s">
        <v>1</v>
      </c>
      <c r="B3" s="231"/>
      <c r="C3" s="231"/>
      <c r="D3" s="231"/>
      <c r="E3" s="231"/>
      <c r="F3" s="231"/>
      <c r="G3" s="231"/>
      <c r="H3" s="231"/>
      <c r="I3" s="231"/>
      <c r="J3" s="231"/>
      <c r="K3" s="231"/>
      <c r="L3" s="231"/>
      <c r="M3" s="231"/>
    </row>
    <row r="4" spans="1:13" ht="365.25" customHeight="1" x14ac:dyDescent="0.25">
      <c r="A4" s="232" t="s">
        <v>728</v>
      </c>
      <c r="B4" s="226"/>
      <c r="C4" s="226"/>
      <c r="D4" s="226"/>
      <c r="E4" s="226"/>
      <c r="F4" s="226"/>
      <c r="G4" s="226"/>
      <c r="H4" s="226"/>
      <c r="I4" s="226"/>
      <c r="J4" s="226"/>
      <c r="K4" s="226"/>
      <c r="L4" s="226"/>
      <c r="M4" s="226"/>
    </row>
    <row r="5" spans="1:13" s="233" customFormat="1" ht="142.5" customHeight="1" x14ac:dyDescent="0.25">
      <c r="A5" s="233" t="s">
        <v>729</v>
      </c>
    </row>
    <row r="6" spans="1:13" ht="34.5" customHeight="1" x14ac:dyDescent="0.3">
      <c r="A6" s="230" t="s">
        <v>2</v>
      </c>
      <c r="B6" s="231"/>
      <c r="C6" s="231"/>
      <c r="D6" s="231"/>
      <c r="E6" s="231"/>
      <c r="F6" s="231"/>
      <c r="G6" s="231"/>
      <c r="H6" s="231"/>
      <c r="I6" s="231"/>
      <c r="J6" s="231"/>
      <c r="K6" s="231"/>
      <c r="L6" s="231"/>
      <c r="M6" s="231"/>
    </row>
    <row r="7" spans="1:13" ht="48" customHeight="1" x14ac:dyDescent="0.25">
      <c r="A7" s="50"/>
      <c r="B7" s="224" t="s">
        <v>3</v>
      </c>
      <c r="C7" s="226"/>
      <c r="D7" s="226"/>
      <c r="E7" s="226"/>
      <c r="F7" s="226"/>
      <c r="G7" s="226"/>
      <c r="H7" s="226"/>
      <c r="I7" s="226"/>
      <c r="J7" s="226"/>
      <c r="K7" s="226"/>
      <c r="L7" s="226"/>
      <c r="M7" s="226"/>
    </row>
    <row r="8" spans="1:13" ht="39" customHeight="1" x14ac:dyDescent="0.25">
      <c r="A8" s="50"/>
      <c r="B8" s="224" t="s">
        <v>4</v>
      </c>
      <c r="C8" s="226"/>
      <c r="D8" s="226"/>
      <c r="E8" s="226"/>
      <c r="F8" s="226"/>
      <c r="G8" s="226"/>
      <c r="H8" s="226"/>
      <c r="I8" s="226"/>
      <c r="J8" s="226"/>
      <c r="K8" s="226"/>
      <c r="L8" s="226"/>
      <c r="M8" s="226"/>
    </row>
    <row r="9" spans="1:13" ht="37.5" customHeight="1" x14ac:dyDescent="0.25">
      <c r="A9" s="50"/>
      <c r="B9" s="224" t="s">
        <v>5</v>
      </c>
      <c r="C9" s="226"/>
      <c r="D9" s="226"/>
      <c r="E9" s="226"/>
      <c r="F9" s="226"/>
      <c r="G9" s="226"/>
      <c r="H9" s="226"/>
      <c r="I9" s="226"/>
      <c r="J9" s="226"/>
      <c r="K9" s="226"/>
      <c r="L9" s="226"/>
      <c r="M9" s="226"/>
    </row>
    <row r="10" spans="1:13" ht="51.75" customHeight="1" x14ac:dyDescent="0.25">
      <c r="A10" s="50"/>
      <c r="B10" s="224" t="s">
        <v>6</v>
      </c>
      <c r="C10" s="226"/>
      <c r="D10" s="226"/>
      <c r="E10" s="226"/>
      <c r="F10" s="226"/>
      <c r="G10" s="226"/>
      <c r="H10" s="226"/>
      <c r="I10" s="226"/>
      <c r="J10" s="226"/>
      <c r="K10" s="226"/>
      <c r="L10" s="226"/>
      <c r="M10" s="226"/>
    </row>
    <row r="11" spans="1:13" ht="48.75" customHeight="1" x14ac:dyDescent="0.25">
      <c r="A11" s="50"/>
      <c r="B11" s="224" t="s">
        <v>659</v>
      </c>
      <c r="C11" s="226"/>
      <c r="D11" s="226"/>
      <c r="E11" s="226"/>
      <c r="F11" s="226"/>
      <c r="G11" s="226"/>
      <c r="H11" s="226"/>
      <c r="I11" s="226"/>
      <c r="J11" s="226"/>
      <c r="K11" s="226"/>
      <c r="L11" s="226"/>
      <c r="M11" s="226"/>
    </row>
    <row r="12" spans="1:13" ht="48.75" customHeight="1" x14ac:dyDescent="0.25">
      <c r="A12" s="219"/>
      <c r="B12" s="224" t="s">
        <v>730</v>
      </c>
      <c r="C12" s="224"/>
      <c r="D12" s="224"/>
      <c r="E12" s="224"/>
      <c r="F12" s="224"/>
      <c r="G12" s="224"/>
      <c r="H12" s="224"/>
      <c r="I12" s="224"/>
      <c r="J12" s="224"/>
      <c r="K12" s="224"/>
      <c r="L12" s="224"/>
      <c r="M12" s="224"/>
    </row>
    <row r="13" spans="1:13" ht="48.75" customHeight="1" x14ac:dyDescent="0.25">
      <c r="A13" s="219"/>
      <c r="B13" s="224" t="s">
        <v>7</v>
      </c>
      <c r="C13" s="224"/>
      <c r="D13" s="224"/>
      <c r="E13" s="224"/>
      <c r="F13" s="224"/>
      <c r="G13" s="224"/>
      <c r="H13" s="224"/>
      <c r="I13" s="224"/>
      <c r="J13" s="224"/>
      <c r="K13" s="224"/>
      <c r="L13" s="224"/>
      <c r="M13" s="224"/>
    </row>
    <row r="14" spans="1:13" ht="48.75" customHeight="1" x14ac:dyDescent="0.25">
      <c r="A14" s="219"/>
      <c r="B14" s="225" t="s">
        <v>8</v>
      </c>
      <c r="C14" s="224"/>
      <c r="D14" s="224"/>
      <c r="E14" s="224"/>
      <c r="F14" s="224"/>
      <c r="G14" s="224"/>
      <c r="H14" s="224"/>
      <c r="I14" s="224"/>
      <c r="J14" s="224"/>
      <c r="K14" s="224"/>
      <c r="L14" s="224"/>
      <c r="M14" s="224"/>
    </row>
    <row r="15" spans="1:13" hidden="1" x14ac:dyDescent="0.25">
      <c r="A15" s="50"/>
      <c r="B15" s="50"/>
      <c r="C15" s="50"/>
      <c r="D15" s="50"/>
      <c r="E15" s="50"/>
      <c r="F15" s="50"/>
      <c r="G15" s="50"/>
      <c r="H15" s="50"/>
      <c r="I15" s="50"/>
      <c r="J15" s="50"/>
      <c r="K15" s="50"/>
      <c r="L15" s="50"/>
      <c r="M15" s="50"/>
    </row>
    <row r="16" spans="1:13" hidden="1" x14ac:dyDescent="0.25">
      <c r="A16" s="50"/>
      <c r="B16" s="50"/>
      <c r="C16" s="50"/>
      <c r="D16" s="50"/>
      <c r="E16" s="50"/>
      <c r="F16" s="50"/>
      <c r="G16" s="50"/>
      <c r="H16" s="50"/>
      <c r="I16" s="50"/>
      <c r="J16" s="50"/>
      <c r="K16" s="50"/>
      <c r="L16" s="50"/>
      <c r="M16" s="50"/>
    </row>
  </sheetData>
  <mergeCells count="14">
    <mergeCell ref="B13:M13"/>
    <mergeCell ref="B14:M14"/>
    <mergeCell ref="B12:M12"/>
    <mergeCell ref="B11:M11"/>
    <mergeCell ref="A1:M1"/>
    <mergeCell ref="A2:M2"/>
    <mergeCell ref="A3:M3"/>
    <mergeCell ref="A4:M4"/>
    <mergeCell ref="A6:M6"/>
    <mergeCell ref="B7:M7"/>
    <mergeCell ref="B8:M8"/>
    <mergeCell ref="B9:M9"/>
    <mergeCell ref="B10:M10"/>
    <mergeCell ref="A5:XFD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A1:V114"/>
  <sheetViews>
    <sheetView zoomScale="85" zoomScaleNormal="85" zoomScalePageLayoutView="203" workbookViewId="0">
      <pane ySplit="2" topLeftCell="A11" activePane="bottomLeft" state="frozen"/>
      <selection pane="bottomLeft" activeCell="D15" sqref="D15"/>
    </sheetView>
  </sheetViews>
  <sheetFormatPr defaultColWidth="0" defaultRowHeight="14.25" zeroHeight="1" x14ac:dyDescent="0.25"/>
  <cols>
    <col min="1" max="1" width="16" style="51" customWidth="1"/>
    <col min="2" max="2" width="19.140625" style="51" customWidth="1"/>
    <col min="3" max="3" width="16.42578125" style="51" customWidth="1"/>
    <col min="4" max="4" width="80" style="51" customWidth="1"/>
    <col min="5" max="5" width="29" style="51" customWidth="1"/>
    <col min="6" max="6" width="25.85546875" style="51" customWidth="1"/>
    <col min="7" max="7" width="21.85546875" style="51" customWidth="1"/>
    <col min="8" max="8" width="16.42578125" style="56" customWidth="1"/>
    <col min="9" max="9" width="97.7109375" style="51" customWidth="1"/>
    <col min="10" max="10" width="62.42578125" style="4" customWidth="1"/>
    <col min="11" max="22" width="0" style="51" hidden="1" customWidth="1"/>
    <col min="23" max="16384" width="8.85546875" style="51" hidden="1"/>
  </cols>
  <sheetData>
    <row r="1" spans="1:21" s="4" customFormat="1" ht="45.6" customHeight="1" x14ac:dyDescent="0.25">
      <c r="A1" s="240">
        <f>'Cuadro recapitulativo'!E11</f>
        <v>0</v>
      </c>
      <c r="B1" s="240"/>
      <c r="C1" s="240"/>
      <c r="D1" s="217">
        <f>'Cuadro recapitulativo'!E9/'Cuadro recapitulativo'!D9</f>
        <v>0</v>
      </c>
      <c r="E1" s="241" t="s">
        <v>50</v>
      </c>
      <c r="F1" s="242"/>
      <c r="G1" s="243"/>
      <c r="H1" s="216" t="s">
        <v>720</v>
      </c>
    </row>
    <row r="2" spans="1:21" s="57" customFormat="1" ht="15" x14ac:dyDescent="0.25">
      <c r="A2" s="186" t="s">
        <v>51</v>
      </c>
      <c r="B2" s="263" t="s">
        <v>52</v>
      </c>
      <c r="C2" s="264"/>
      <c r="D2" s="186" t="s">
        <v>53</v>
      </c>
      <c r="E2" s="16" t="s">
        <v>54</v>
      </c>
      <c r="F2" s="9" t="s">
        <v>55</v>
      </c>
      <c r="G2" s="17" t="s">
        <v>56</v>
      </c>
      <c r="H2" s="36" t="s">
        <v>57</v>
      </c>
      <c r="I2" s="187" t="s">
        <v>58</v>
      </c>
      <c r="J2" s="3" t="s">
        <v>59</v>
      </c>
    </row>
    <row r="3" spans="1:21" ht="89.45" customHeight="1" x14ac:dyDescent="0.25">
      <c r="A3" s="184" t="s">
        <v>579</v>
      </c>
      <c r="B3" s="185" t="s">
        <v>580</v>
      </c>
      <c r="C3" s="185" t="s">
        <v>80</v>
      </c>
      <c r="D3" s="185" t="s">
        <v>581</v>
      </c>
      <c r="E3" s="5" t="s">
        <v>582</v>
      </c>
      <c r="F3" s="10" t="s">
        <v>583</v>
      </c>
      <c r="G3" s="7" t="s">
        <v>584</v>
      </c>
      <c r="H3" s="175"/>
      <c r="I3" s="188" t="s">
        <v>585</v>
      </c>
      <c r="J3" s="1"/>
      <c r="K3" s="21"/>
      <c r="L3" s="21"/>
    </row>
    <row r="4" spans="1:21" ht="161.1" customHeight="1" x14ac:dyDescent="0.25">
      <c r="A4" s="185" t="s">
        <v>586</v>
      </c>
      <c r="B4" s="185" t="s">
        <v>587</v>
      </c>
      <c r="C4" s="185" t="s">
        <v>588</v>
      </c>
      <c r="D4" s="185" t="s">
        <v>589</v>
      </c>
      <c r="E4" s="5" t="s">
        <v>590</v>
      </c>
      <c r="F4" s="10" t="s">
        <v>591</v>
      </c>
      <c r="G4" s="7" t="s">
        <v>592</v>
      </c>
      <c r="H4" s="175"/>
      <c r="I4" s="189" t="s">
        <v>763</v>
      </c>
      <c r="J4" s="1"/>
      <c r="K4" s="21"/>
      <c r="L4" s="21"/>
    </row>
    <row r="5" spans="1:21" ht="75.599999999999994" customHeight="1" x14ac:dyDescent="0.25">
      <c r="A5" s="185" t="s">
        <v>593</v>
      </c>
      <c r="B5" s="185" t="s">
        <v>580</v>
      </c>
      <c r="C5" s="185" t="s">
        <v>588</v>
      </c>
      <c r="D5" s="184" t="s">
        <v>594</v>
      </c>
      <c r="E5" s="5" t="s">
        <v>595</v>
      </c>
      <c r="F5" s="10" t="s">
        <v>596</v>
      </c>
      <c r="G5" s="7" t="s">
        <v>597</v>
      </c>
      <c r="H5" s="175"/>
      <c r="I5" s="188"/>
      <c r="J5" s="1"/>
      <c r="K5" s="21"/>
      <c r="L5" s="21"/>
    </row>
    <row r="6" spans="1:21" ht="74.45" customHeight="1" x14ac:dyDescent="0.25">
      <c r="A6" s="185" t="s">
        <v>598</v>
      </c>
      <c r="B6" s="185" t="s">
        <v>580</v>
      </c>
      <c r="C6" s="185" t="s">
        <v>588</v>
      </c>
      <c r="D6" s="185" t="s">
        <v>599</v>
      </c>
      <c r="E6" s="5" t="s">
        <v>600</v>
      </c>
      <c r="F6" s="10" t="s">
        <v>601</v>
      </c>
      <c r="G6" s="7" t="s">
        <v>470</v>
      </c>
      <c r="H6" s="175"/>
      <c r="I6" s="190"/>
      <c r="J6" s="1"/>
      <c r="K6" s="21"/>
      <c r="L6" s="21"/>
    </row>
    <row r="7" spans="1:21" ht="105.95" customHeight="1" x14ac:dyDescent="0.25">
      <c r="A7" s="185" t="s">
        <v>602</v>
      </c>
      <c r="B7" s="185" t="s">
        <v>580</v>
      </c>
      <c r="C7" s="185" t="s">
        <v>588</v>
      </c>
      <c r="D7" s="185" t="s">
        <v>697</v>
      </c>
      <c r="E7" s="5" t="s">
        <v>603</v>
      </c>
      <c r="F7" s="10" t="s">
        <v>604</v>
      </c>
      <c r="G7" s="7" t="s">
        <v>605</v>
      </c>
      <c r="H7" s="175"/>
      <c r="I7" s="190"/>
      <c r="J7" s="1"/>
      <c r="K7" s="21"/>
      <c r="L7" s="21"/>
    </row>
    <row r="8" spans="1:21" ht="60.95" customHeight="1" x14ac:dyDescent="0.25">
      <c r="A8" s="185" t="s">
        <v>606</v>
      </c>
      <c r="B8" s="185" t="s">
        <v>587</v>
      </c>
      <c r="C8" s="185" t="s">
        <v>80</v>
      </c>
      <c r="D8" s="185" t="s">
        <v>607</v>
      </c>
      <c r="E8" s="5" t="s">
        <v>608</v>
      </c>
      <c r="F8" s="10" t="s">
        <v>609</v>
      </c>
      <c r="G8" s="7" t="s">
        <v>610</v>
      </c>
      <c r="H8" s="175"/>
      <c r="I8" s="190"/>
      <c r="J8" s="1"/>
      <c r="K8" s="21"/>
      <c r="L8" s="21"/>
    </row>
    <row r="9" spans="1:21" ht="89.45" customHeight="1" x14ac:dyDescent="0.25">
      <c r="A9" s="185" t="s">
        <v>611</v>
      </c>
      <c r="B9" s="185" t="s">
        <v>587</v>
      </c>
      <c r="C9" s="185" t="s">
        <v>474</v>
      </c>
      <c r="D9" s="185" t="s">
        <v>612</v>
      </c>
      <c r="E9" s="5" t="s">
        <v>613</v>
      </c>
      <c r="F9" s="10" t="s">
        <v>614</v>
      </c>
      <c r="G9" s="7" t="s">
        <v>615</v>
      </c>
      <c r="H9" s="175"/>
      <c r="I9" s="191" t="s">
        <v>616</v>
      </c>
      <c r="J9" s="1"/>
      <c r="K9" s="21"/>
      <c r="L9" s="21"/>
    </row>
    <row r="10" spans="1:21" ht="195" customHeight="1" x14ac:dyDescent="0.25">
      <c r="A10" s="185" t="s">
        <v>617</v>
      </c>
      <c r="B10" s="185" t="s">
        <v>618</v>
      </c>
      <c r="C10" s="185" t="s">
        <v>80</v>
      </c>
      <c r="D10" s="185" t="s">
        <v>619</v>
      </c>
      <c r="E10" s="5" t="s">
        <v>620</v>
      </c>
      <c r="F10" s="10" t="s">
        <v>621</v>
      </c>
      <c r="G10" s="7" t="s">
        <v>622</v>
      </c>
      <c r="H10" s="175"/>
      <c r="I10" s="189" t="s">
        <v>698</v>
      </c>
      <c r="J10" s="1"/>
      <c r="K10" s="21"/>
      <c r="L10" s="21"/>
    </row>
    <row r="11" spans="1:21" ht="133.5" customHeight="1" x14ac:dyDescent="0.25">
      <c r="A11" s="185" t="s">
        <v>623</v>
      </c>
      <c r="B11" s="185" t="s">
        <v>624</v>
      </c>
      <c r="C11" s="184" t="s">
        <v>80</v>
      </c>
      <c r="D11" s="185" t="s">
        <v>670</v>
      </c>
      <c r="E11" s="5" t="s">
        <v>625</v>
      </c>
      <c r="F11" s="10" t="s">
        <v>626</v>
      </c>
      <c r="G11" s="7" t="s">
        <v>627</v>
      </c>
      <c r="H11" s="175"/>
      <c r="I11" s="189" t="s">
        <v>628</v>
      </c>
      <c r="J11" s="2"/>
      <c r="K11" s="21"/>
      <c r="L11" s="21"/>
    </row>
    <row r="12" spans="1:21" ht="52.5" customHeight="1" x14ac:dyDescent="0.25">
      <c r="A12" s="185" t="s">
        <v>629</v>
      </c>
      <c r="B12" s="185" t="s">
        <v>630</v>
      </c>
      <c r="C12" s="185" t="s">
        <v>588</v>
      </c>
      <c r="D12" s="185" t="s">
        <v>631</v>
      </c>
      <c r="E12" s="5" t="s">
        <v>632</v>
      </c>
      <c r="F12" s="10" t="s">
        <v>633</v>
      </c>
      <c r="G12" s="7" t="s">
        <v>634</v>
      </c>
      <c r="H12" s="175"/>
      <c r="I12" s="192"/>
      <c r="J12" s="1"/>
      <c r="K12" s="21"/>
      <c r="L12" s="21"/>
    </row>
    <row r="13" spans="1:21" ht="48" customHeight="1" x14ac:dyDescent="0.25">
      <c r="A13" s="185" t="s">
        <v>635</v>
      </c>
      <c r="B13" s="185" t="s">
        <v>630</v>
      </c>
      <c r="C13" s="185" t="s">
        <v>636</v>
      </c>
      <c r="D13" s="185" t="s">
        <v>637</v>
      </c>
      <c r="E13" s="5" t="s">
        <v>638</v>
      </c>
      <c r="F13" s="10" t="s">
        <v>639</v>
      </c>
      <c r="G13" s="7" t="s">
        <v>634</v>
      </c>
      <c r="H13" s="175"/>
      <c r="I13" s="189" t="s">
        <v>640</v>
      </c>
      <c r="J13" s="1"/>
      <c r="K13" s="21"/>
      <c r="L13" s="21"/>
    </row>
    <row r="14" spans="1:21" ht="186.6" customHeight="1" x14ac:dyDescent="0.25">
      <c r="A14" s="185" t="s">
        <v>641</v>
      </c>
      <c r="B14" s="185" t="s">
        <v>473</v>
      </c>
      <c r="C14" s="185" t="s">
        <v>642</v>
      </c>
      <c r="D14" s="185" t="s">
        <v>643</v>
      </c>
      <c r="E14" s="5" t="s">
        <v>644</v>
      </c>
      <c r="F14" s="10" t="s">
        <v>645</v>
      </c>
      <c r="G14" s="7" t="s">
        <v>646</v>
      </c>
      <c r="H14" s="175"/>
      <c r="I14" s="191" t="s">
        <v>727</v>
      </c>
      <c r="J14" s="1"/>
      <c r="K14" s="21"/>
      <c r="L14" s="21"/>
    </row>
    <row r="15" spans="1:21" ht="20.25" x14ac:dyDescent="0.25">
      <c r="A15" s="28"/>
      <c r="B15" s="28"/>
      <c r="C15" s="28"/>
      <c r="D15" s="28"/>
      <c r="E15" s="28"/>
      <c r="F15" s="28"/>
      <c r="G15" s="193" t="s">
        <v>178</v>
      </c>
      <c r="H15" s="203">
        <f>SUM(H3:H14)</f>
        <v>0</v>
      </c>
      <c r="J15" s="21"/>
      <c r="K15" s="21"/>
      <c r="L15" s="21"/>
    </row>
    <row r="16" spans="1:21" ht="45" x14ac:dyDescent="0.2">
      <c r="A16" s="28"/>
      <c r="B16" s="28"/>
      <c r="C16" s="28"/>
      <c r="D16" s="55"/>
      <c r="E16" s="28"/>
      <c r="F16" s="28"/>
      <c r="G16" s="193" t="s">
        <v>647</v>
      </c>
      <c r="H16" s="203">
        <f>COUNT(H3:H14)</f>
        <v>0</v>
      </c>
      <c r="I16" s="54"/>
      <c r="J16" s="21"/>
      <c r="K16" s="21"/>
      <c r="L16" s="21"/>
      <c r="U16" s="51" t="s">
        <v>655</v>
      </c>
    </row>
    <row r="17" spans="1:12" ht="30" x14ac:dyDescent="0.25">
      <c r="A17" s="28"/>
      <c r="B17" s="28"/>
      <c r="C17" s="28"/>
      <c r="D17" s="28"/>
      <c r="E17" s="28"/>
      <c r="F17" s="28"/>
      <c r="G17" s="193" t="s">
        <v>648</v>
      </c>
      <c r="H17" s="197" t="str">
        <f>IF(H16&gt;0,H15/(H16*2)*100,"")</f>
        <v/>
      </c>
      <c r="I17" s="54"/>
      <c r="J17" s="21"/>
      <c r="K17" s="21"/>
      <c r="L17" s="21"/>
    </row>
    <row r="18" spans="1:12" ht="15" hidden="1" x14ac:dyDescent="0.25">
      <c r="A18" s="28"/>
      <c r="B18" s="28"/>
      <c r="C18" s="28"/>
      <c r="D18" s="28"/>
      <c r="E18" s="28"/>
      <c r="F18" s="28"/>
      <c r="G18" s="28"/>
      <c r="H18" s="53"/>
      <c r="I18" s="54"/>
      <c r="J18" s="21"/>
      <c r="K18" s="21"/>
      <c r="L18" s="21"/>
    </row>
    <row r="19" spans="1:12" ht="15" hidden="1" x14ac:dyDescent="0.25">
      <c r="A19" s="28"/>
      <c r="B19" s="28"/>
      <c r="C19" s="28"/>
      <c r="D19" s="28"/>
      <c r="E19" s="28"/>
      <c r="F19" s="28"/>
      <c r="G19" s="28"/>
      <c r="H19" s="53"/>
      <c r="J19" s="21"/>
      <c r="K19" s="21"/>
      <c r="L19" s="21"/>
    </row>
    <row r="20" spans="1:12" ht="15" hidden="1" x14ac:dyDescent="0.25">
      <c r="A20" s="28"/>
      <c r="B20" s="28"/>
      <c r="C20" s="28"/>
      <c r="D20" s="28"/>
      <c r="E20" s="28"/>
      <c r="F20" s="28"/>
      <c r="G20" s="28"/>
      <c r="H20" s="53"/>
      <c r="J20" s="21"/>
      <c r="K20" s="21"/>
      <c r="L20" s="21"/>
    </row>
    <row r="21" spans="1:12" ht="15" hidden="1" x14ac:dyDescent="0.2">
      <c r="A21" s="28"/>
      <c r="B21" s="28"/>
      <c r="C21" s="28"/>
      <c r="D21" s="55"/>
      <c r="E21" s="28"/>
      <c r="F21" s="28"/>
      <c r="G21" s="28"/>
      <c r="H21" s="53"/>
      <c r="J21" s="21"/>
      <c r="K21" s="21"/>
      <c r="L21" s="21"/>
    </row>
    <row r="22" spans="1:12" ht="30.75" hidden="1" customHeight="1" x14ac:dyDescent="0.25">
      <c r="A22" s="28"/>
      <c r="B22" s="21"/>
      <c r="C22" s="28"/>
      <c r="D22" s="54"/>
      <c r="E22" s="28"/>
      <c r="F22" s="28"/>
      <c r="G22" s="28"/>
      <c r="H22" s="53"/>
      <c r="J22" s="21"/>
      <c r="K22" s="21"/>
      <c r="L22" s="21"/>
    </row>
    <row r="23" spans="1:12" ht="15" hidden="1" x14ac:dyDescent="0.25">
      <c r="A23" s="28"/>
      <c r="B23" s="28"/>
      <c r="C23" s="28"/>
      <c r="D23" s="28"/>
      <c r="E23" s="28"/>
      <c r="F23" s="28"/>
      <c r="G23" s="28"/>
      <c r="H23" s="53"/>
      <c r="J23" s="21"/>
      <c r="K23" s="21"/>
      <c r="L23" s="21"/>
    </row>
    <row r="24" spans="1:12" ht="15" hidden="1" x14ac:dyDescent="0.25">
      <c r="B24" s="28"/>
      <c r="C24" s="28"/>
      <c r="D24" s="28"/>
      <c r="E24" s="28"/>
      <c r="F24" s="28"/>
      <c r="G24" s="28"/>
      <c r="H24" s="53"/>
      <c r="J24" s="21"/>
      <c r="K24" s="21"/>
      <c r="L24" s="21"/>
    </row>
    <row r="25" spans="1:12" hidden="1" x14ac:dyDescent="0.25">
      <c r="C25" s="54"/>
      <c r="D25" s="54"/>
      <c r="J25" s="51"/>
    </row>
    <row r="26" spans="1:12" hidden="1" x14ac:dyDescent="0.25">
      <c r="I26" s="54"/>
      <c r="J26" s="51"/>
    </row>
    <row r="27" spans="1:12" hidden="1" x14ac:dyDescent="0.25">
      <c r="J27" s="51"/>
    </row>
    <row r="28" spans="1:12" hidden="1" x14ac:dyDescent="0.25">
      <c r="J28" s="51"/>
    </row>
    <row r="29" spans="1:12" hidden="1" x14ac:dyDescent="0.25">
      <c r="J29" s="51"/>
    </row>
    <row r="30" spans="1:12" hidden="1" x14ac:dyDescent="0.25">
      <c r="J30" s="51"/>
    </row>
    <row r="31" spans="1:12" hidden="1" x14ac:dyDescent="0.25">
      <c r="J31" s="51"/>
    </row>
    <row r="32" spans="1:12" hidden="1" x14ac:dyDescent="0.25">
      <c r="J32" s="51"/>
    </row>
    <row r="33" spans="10:10" hidden="1" x14ac:dyDescent="0.25">
      <c r="J33" s="51"/>
    </row>
    <row r="34" spans="10:10" hidden="1" x14ac:dyDescent="0.25">
      <c r="J34" s="51"/>
    </row>
    <row r="35" spans="10:10" hidden="1" x14ac:dyDescent="0.25">
      <c r="J35" s="51"/>
    </row>
    <row r="36" spans="10:10" hidden="1" x14ac:dyDescent="0.25">
      <c r="J36" s="51"/>
    </row>
    <row r="37" spans="10:10" hidden="1" x14ac:dyDescent="0.25">
      <c r="J37" s="51"/>
    </row>
    <row r="38" spans="10:10" hidden="1" x14ac:dyDescent="0.25">
      <c r="J38" s="51"/>
    </row>
    <row r="39" spans="10:10" hidden="1" x14ac:dyDescent="0.25">
      <c r="J39" s="51"/>
    </row>
    <row r="40" spans="10:10" hidden="1" x14ac:dyDescent="0.25">
      <c r="J40" s="51"/>
    </row>
    <row r="41" spans="10:10" hidden="1" x14ac:dyDescent="0.25">
      <c r="J41" s="51"/>
    </row>
    <row r="42" spans="10:10" hidden="1" x14ac:dyDescent="0.25">
      <c r="J42" s="51"/>
    </row>
    <row r="43" spans="10:10" hidden="1" x14ac:dyDescent="0.25">
      <c r="J43" s="51"/>
    </row>
    <row r="44" spans="10:10" hidden="1" x14ac:dyDescent="0.25">
      <c r="J44" s="51"/>
    </row>
    <row r="45" spans="10:10" hidden="1" x14ac:dyDescent="0.25">
      <c r="J45" s="51"/>
    </row>
    <row r="46" spans="10:10" hidden="1" x14ac:dyDescent="0.25">
      <c r="J46" s="51"/>
    </row>
    <row r="47" spans="10:10" hidden="1" x14ac:dyDescent="0.25">
      <c r="J47" s="51"/>
    </row>
    <row r="48" spans="10:10" hidden="1" x14ac:dyDescent="0.25">
      <c r="J48" s="51"/>
    </row>
    <row r="49" spans="10:10" hidden="1" x14ac:dyDescent="0.25">
      <c r="J49" s="51"/>
    </row>
    <row r="50" spans="10:10" hidden="1" x14ac:dyDescent="0.25">
      <c r="J50" s="51"/>
    </row>
    <row r="51" spans="10:10" hidden="1" x14ac:dyDescent="0.25">
      <c r="J51" s="51"/>
    </row>
    <row r="52" spans="10:10" hidden="1" x14ac:dyDescent="0.25">
      <c r="J52" s="51"/>
    </row>
    <row r="53" spans="10:10" hidden="1" x14ac:dyDescent="0.25">
      <c r="J53" s="51"/>
    </row>
    <row r="54" spans="10:10" hidden="1" x14ac:dyDescent="0.25">
      <c r="J54" s="51"/>
    </row>
    <row r="55" spans="10:10" hidden="1" x14ac:dyDescent="0.25">
      <c r="J55" s="51"/>
    </row>
    <row r="56" spans="10:10" hidden="1" x14ac:dyDescent="0.25">
      <c r="J56" s="51"/>
    </row>
    <row r="57" spans="10:10" hidden="1" x14ac:dyDescent="0.25">
      <c r="J57" s="51"/>
    </row>
    <row r="58" spans="10:10" hidden="1" x14ac:dyDescent="0.25">
      <c r="J58" s="51"/>
    </row>
    <row r="59" spans="10:10" hidden="1" x14ac:dyDescent="0.25">
      <c r="J59" s="51"/>
    </row>
    <row r="60" spans="10:10" hidden="1" x14ac:dyDescent="0.25">
      <c r="J60" s="51"/>
    </row>
    <row r="61" spans="10:10" hidden="1" x14ac:dyDescent="0.25">
      <c r="J61" s="51"/>
    </row>
    <row r="62" spans="10:10" hidden="1" x14ac:dyDescent="0.25">
      <c r="J62" s="51"/>
    </row>
    <row r="63" spans="10:10" hidden="1" x14ac:dyDescent="0.25">
      <c r="J63" s="51"/>
    </row>
    <row r="64" spans="10:10" hidden="1" x14ac:dyDescent="0.25">
      <c r="J64" s="51"/>
    </row>
    <row r="65" spans="10:10" hidden="1" x14ac:dyDescent="0.25">
      <c r="J65" s="51"/>
    </row>
    <row r="66" spans="10:10" hidden="1" x14ac:dyDescent="0.25">
      <c r="J66" s="51"/>
    </row>
    <row r="67" spans="10:10" hidden="1" x14ac:dyDescent="0.25">
      <c r="J67" s="51"/>
    </row>
    <row r="68" spans="10:10" hidden="1" x14ac:dyDescent="0.25">
      <c r="J68" s="51"/>
    </row>
    <row r="69" spans="10:10" hidden="1" x14ac:dyDescent="0.25">
      <c r="J69" s="51"/>
    </row>
    <row r="70" spans="10:10" hidden="1" x14ac:dyDescent="0.25">
      <c r="J70" s="51"/>
    </row>
    <row r="71" spans="10:10" hidden="1" x14ac:dyDescent="0.25">
      <c r="J71" s="51"/>
    </row>
    <row r="72" spans="10:10" hidden="1" x14ac:dyDescent="0.25">
      <c r="J72" s="51"/>
    </row>
    <row r="73" spans="10:10" hidden="1" x14ac:dyDescent="0.25">
      <c r="J73" s="51"/>
    </row>
    <row r="74" spans="10:10" hidden="1" x14ac:dyDescent="0.25">
      <c r="J74" s="51"/>
    </row>
    <row r="75" spans="10:10" hidden="1" x14ac:dyDescent="0.25">
      <c r="J75" s="51"/>
    </row>
    <row r="76" spans="10:10" hidden="1" x14ac:dyDescent="0.25">
      <c r="J76" s="51"/>
    </row>
    <row r="77" spans="10:10" hidden="1" x14ac:dyDescent="0.25">
      <c r="J77" s="51"/>
    </row>
    <row r="78" spans="10:10" hidden="1" x14ac:dyDescent="0.25">
      <c r="J78" s="51"/>
    </row>
    <row r="79" spans="10:10" hidden="1" x14ac:dyDescent="0.25">
      <c r="J79" s="51"/>
    </row>
    <row r="80" spans="10:10" hidden="1" x14ac:dyDescent="0.25">
      <c r="J80" s="51"/>
    </row>
    <row r="81" spans="10:10" hidden="1" x14ac:dyDescent="0.25">
      <c r="J81" s="51"/>
    </row>
    <row r="82" spans="10:10" hidden="1" x14ac:dyDescent="0.25">
      <c r="J82" s="51"/>
    </row>
    <row r="83" spans="10:10" hidden="1" x14ac:dyDescent="0.25">
      <c r="J83" s="51"/>
    </row>
    <row r="84" spans="10:10" hidden="1" x14ac:dyDescent="0.25">
      <c r="J84" s="51"/>
    </row>
    <row r="85" spans="10:10" hidden="1" x14ac:dyDescent="0.25">
      <c r="J85" s="51"/>
    </row>
    <row r="86" spans="10:10" hidden="1" x14ac:dyDescent="0.25">
      <c r="J86" s="51"/>
    </row>
    <row r="87" spans="10:10" hidden="1" x14ac:dyDescent="0.25">
      <c r="J87" s="51"/>
    </row>
    <row r="88" spans="10:10" hidden="1" x14ac:dyDescent="0.25">
      <c r="J88" s="51"/>
    </row>
    <row r="89" spans="10:10" hidden="1" x14ac:dyDescent="0.25">
      <c r="J89" s="51"/>
    </row>
    <row r="90" spans="10:10" hidden="1" x14ac:dyDescent="0.25">
      <c r="J90" s="51"/>
    </row>
    <row r="91" spans="10:10" hidden="1" x14ac:dyDescent="0.25">
      <c r="J91" s="51"/>
    </row>
    <row r="92" spans="10:10" hidden="1" x14ac:dyDescent="0.25">
      <c r="J92" s="51"/>
    </row>
    <row r="93" spans="10:10" hidden="1" x14ac:dyDescent="0.25">
      <c r="J93" s="51"/>
    </row>
    <row r="94" spans="10:10" hidden="1" x14ac:dyDescent="0.25">
      <c r="J94" s="51"/>
    </row>
    <row r="95" spans="10:10" hidden="1" x14ac:dyDescent="0.25">
      <c r="J95" s="51"/>
    </row>
    <row r="96" spans="10:10" hidden="1" x14ac:dyDescent="0.25">
      <c r="J96" s="51"/>
    </row>
    <row r="97" spans="10:10" hidden="1" x14ac:dyDescent="0.25">
      <c r="J97" s="51"/>
    </row>
    <row r="98" spans="10:10" hidden="1" x14ac:dyDescent="0.25">
      <c r="J98" s="51"/>
    </row>
    <row r="99" spans="10:10" hidden="1" x14ac:dyDescent="0.25">
      <c r="J99" s="51"/>
    </row>
    <row r="100" spans="10:10" hidden="1" x14ac:dyDescent="0.25">
      <c r="J100" s="51"/>
    </row>
    <row r="101" spans="10:10" hidden="1" x14ac:dyDescent="0.25">
      <c r="J101" s="51"/>
    </row>
    <row r="102" spans="10:10" hidden="1" x14ac:dyDescent="0.25">
      <c r="J102" s="51"/>
    </row>
    <row r="103" spans="10:10" hidden="1" x14ac:dyDescent="0.25">
      <c r="J103" s="51"/>
    </row>
    <row r="104" spans="10:10" hidden="1" x14ac:dyDescent="0.25">
      <c r="J104" s="51"/>
    </row>
    <row r="105" spans="10:10" hidden="1" x14ac:dyDescent="0.25">
      <c r="J105" s="51"/>
    </row>
    <row r="106" spans="10:10" hidden="1" x14ac:dyDescent="0.25">
      <c r="J106" s="51"/>
    </row>
    <row r="107" spans="10:10" hidden="1" x14ac:dyDescent="0.25">
      <c r="J107" s="51"/>
    </row>
    <row r="108" spans="10:10" hidden="1" x14ac:dyDescent="0.25">
      <c r="J108" s="51"/>
    </row>
    <row r="109" spans="10:10" hidden="1" x14ac:dyDescent="0.25">
      <c r="J109" s="51"/>
    </row>
    <row r="110" spans="10:10" hidden="1" x14ac:dyDescent="0.25">
      <c r="J110" s="51"/>
    </row>
    <row r="111" spans="10:10" hidden="1" x14ac:dyDescent="0.25">
      <c r="J111" s="51"/>
    </row>
    <row r="112" spans="10:10" x14ac:dyDescent="0.25">
      <c r="J112" s="51"/>
    </row>
    <row r="113" spans="10:10" hidden="1" x14ac:dyDescent="0.25">
      <c r="J113" s="85"/>
    </row>
    <row r="114" spans="10:10" x14ac:dyDescent="0.25"/>
  </sheetData>
  <mergeCells count="3">
    <mergeCell ref="B2:C2"/>
    <mergeCell ref="A1:C1"/>
    <mergeCell ref="E1:G1"/>
  </mergeCells>
  <phoneticPr fontId="21" type="noConversion"/>
  <conditionalFormatting sqref="H3:H10">
    <cfRule type="containsBlanks" dxfId="12" priority="14">
      <formula>LEN(TRIM(H3))=0</formula>
    </cfRule>
    <cfRule type="cellIs" dxfId="11" priority="15" operator="equal">
      <formula>0</formula>
    </cfRule>
    <cfRule type="cellIs" dxfId="10" priority="16" operator="equal">
      <formula>1</formula>
    </cfRule>
    <cfRule type="cellIs" dxfId="9" priority="17" operator="equal">
      <formula>2</formula>
    </cfRule>
  </conditionalFormatting>
  <conditionalFormatting sqref="H11:H14">
    <cfRule type="containsBlanks" dxfId="8" priority="10">
      <formula>LEN(TRIM(H11))=0</formula>
    </cfRule>
    <cfRule type="cellIs" dxfId="7" priority="11" operator="equal">
      <formula>0</formula>
    </cfRule>
    <cfRule type="cellIs" dxfId="6" priority="12" operator="equal">
      <formula>1</formula>
    </cfRule>
    <cfRule type="cellIs" dxfId="5" priority="13" operator="equal">
      <formula>2</formula>
    </cfRule>
  </conditionalFormatting>
  <conditionalFormatting sqref="H17">
    <cfRule type="colorScale" priority="7">
      <colorScale>
        <cfvo type="num" val="0"/>
        <cfvo type="num" val="50"/>
        <cfvo type="num" val="100"/>
        <color rgb="FFF8696B"/>
        <color rgb="FFFFEB84"/>
        <color rgb="FF63BE7B"/>
      </colorScale>
    </cfRule>
    <cfRule type="containsBlanks" dxfId="4" priority="8">
      <formula>LEN(TRIM(H17))=0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3" priority="2" operator="containsText" text="Not assessed">
      <formula>NOT(ISERROR(SEARCH("Not assessed",H1)))</formula>
    </cfRule>
    <cfRule type="containsText" dxfId="2" priority="3" operator="containsText" text="None">
      <formula>NOT(ISERROR(SEARCH("None",H1)))</formula>
    </cfRule>
    <cfRule type="containsText" dxfId="1" priority="4" operator="containsText" text="Limited">
      <formula>NOT(ISERROR(SEARCH("Limited",H1)))</formula>
    </cfRule>
  </conditionalFormatting>
  <conditionalFormatting sqref="H1">
    <cfRule type="containsText" dxfId="0"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I14 C13 I9:L9 I11 J3:L24" xr:uid="{00000000-0002-0000-0500-000000000000}"/>
    <dataValidation type="whole" allowBlank="1" showInputMessage="1" showErrorMessage="1" error="El valor debe ser 2, 1 o 0" sqref="H3:H14" xr:uid="{CD4B12C7-0ED3-4451-B79F-0E82E4F6B6E5}">
      <formula1>0</formula1>
      <formula2>2</formula2>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62C1-9F05-4A92-B735-92FCB73CD590}">
  <dimension ref="A1:B7"/>
  <sheetViews>
    <sheetView workbookViewId="0">
      <selection activeCell="B4" sqref="B4"/>
    </sheetView>
  </sheetViews>
  <sheetFormatPr defaultColWidth="8.7109375" defaultRowHeight="15" x14ac:dyDescent="0.25"/>
  <cols>
    <col min="1" max="1" width="14.42578125" customWidth="1"/>
    <col min="2" max="2" width="29.85546875" customWidth="1"/>
  </cols>
  <sheetData>
    <row r="1" spans="1:2" x14ac:dyDescent="0.25">
      <c r="A1" s="48" t="s">
        <v>649</v>
      </c>
    </row>
    <row r="3" spans="1:2" x14ac:dyDescent="0.25">
      <c r="A3" t="s">
        <v>650</v>
      </c>
    </row>
    <row r="4" spans="1:2" x14ac:dyDescent="0.25">
      <c r="A4" s="220">
        <v>44519</v>
      </c>
      <c r="B4" t="s">
        <v>651</v>
      </c>
    </row>
    <row r="5" spans="1:2" x14ac:dyDescent="0.25">
      <c r="A5" s="220">
        <v>44538</v>
      </c>
      <c r="B5" t="s">
        <v>652</v>
      </c>
    </row>
    <row r="6" spans="1:2" x14ac:dyDescent="0.25">
      <c r="A6" s="220">
        <v>44576</v>
      </c>
      <c r="B6" t="s">
        <v>653</v>
      </c>
    </row>
    <row r="7" spans="1:2" x14ac:dyDescent="0.25">
      <c r="A7" s="220">
        <v>44612</v>
      </c>
      <c r="B7" t="s">
        <v>654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0F0D-5C43-4D7E-93B5-9CC53FB472A5}">
  <dimension ref="A1:M12"/>
  <sheetViews>
    <sheetView workbookViewId="0">
      <selection activeCell="C9" sqref="C9"/>
    </sheetView>
  </sheetViews>
  <sheetFormatPr defaultColWidth="0" defaultRowHeight="15" zeroHeight="1" x14ac:dyDescent="0.25"/>
  <cols>
    <col min="1" max="1" width="4.140625" customWidth="1"/>
    <col min="2" max="2" width="4.42578125" customWidth="1"/>
    <col min="3" max="3" width="24.42578125" bestFit="1" customWidth="1"/>
    <col min="4" max="4" width="12.42578125" customWidth="1"/>
    <col min="5" max="5" width="20.140625" customWidth="1"/>
    <col min="6" max="6" width="8.7109375" customWidth="1"/>
    <col min="7" max="8" width="12.140625" customWidth="1"/>
    <col min="9" max="9" width="46.140625" bestFit="1" customWidth="1"/>
    <col min="10" max="12" width="12.140625" hidden="1" customWidth="1"/>
    <col min="13" max="13" width="9.140625" customWidth="1"/>
    <col min="14" max="16384" width="9.140625" hidden="1"/>
  </cols>
  <sheetData>
    <row r="1" spans="2:13" ht="30.75" customHeight="1" x14ac:dyDescent="0.25">
      <c r="C1" s="195" t="s">
        <v>9</v>
      </c>
    </row>
    <row r="2" spans="2:13" ht="45" x14ac:dyDescent="0.25">
      <c r="B2" s="61"/>
      <c r="C2" s="61"/>
      <c r="D2" s="222" t="s">
        <v>10</v>
      </c>
      <c r="E2" s="196" t="s">
        <v>11</v>
      </c>
      <c r="F2" s="157" t="s">
        <v>12</v>
      </c>
      <c r="G2" s="157" t="s">
        <v>13</v>
      </c>
      <c r="H2" s="204"/>
      <c r="I2" s="204" t="s">
        <v>14</v>
      </c>
      <c r="J2" s="204" t="s">
        <v>656</v>
      </c>
      <c r="K2" s="204" t="s">
        <v>657</v>
      </c>
      <c r="L2" s="204" t="s">
        <v>658</v>
      </c>
    </row>
    <row r="3" spans="2:13" x14ac:dyDescent="0.25">
      <c r="B3" s="61">
        <v>1</v>
      </c>
      <c r="C3" s="150" t="s">
        <v>15</v>
      </c>
      <c r="D3" s="61">
        <v>17</v>
      </c>
      <c r="E3" s="61">
        <f>'1. Agua'!$H23</f>
        <v>0</v>
      </c>
      <c r="F3" s="158">
        <f>'1. Agua'!$H22</f>
        <v>0</v>
      </c>
      <c r="G3" s="159" t="str">
        <f t="shared" ref="G3:G9" si="0">IF(E3&gt;0,F3/E3/2*100%,"")</f>
        <v/>
      </c>
      <c r="H3" s="205"/>
      <c r="I3" s="205" t="str">
        <f>IF(J3,"Nivel JMP: Básico",IF(K3,"Nivel JMP: Limitado",IF(L3,"Nivel JMP: Ninguno","Nivel JMP: No evaluado")))</f>
        <v>Nivel JMP: No evaluado</v>
      </c>
      <c r="J3" s="205" t="b">
        <f>AND(OR('1. Agua'!H3&gt;0,'1. Agua'!H4&gt;0),'1. Agua'!H7&gt;0)</f>
        <v>0</v>
      </c>
      <c r="K3" s="205" t="b">
        <f>AND(NOT(J3),NOT(L3),OR(NOT(ISBLANK('1. Agua'!H3)),NOT(ISBLANK('1. Agua'!H4))),NOT(ISBLANK('1. Agua'!H7)))</f>
        <v>0</v>
      </c>
      <c r="L3" s="205" t="b">
        <f>AND('1. Agua'!H7=0,NOT(ISBLANK('1. Agua'!H7)),OR(AND('1. Agua'!H3=0,NOT(ISBLANK('1. Agua'!H3))),AND('1. Agua'!H4=0,NOT(ISBLANK('1. Agua'!H4)))))</f>
        <v>0</v>
      </c>
      <c r="M3" s="205"/>
    </row>
    <row r="4" spans="2:13" x14ac:dyDescent="0.25">
      <c r="B4" s="61">
        <v>2</v>
      </c>
      <c r="C4" s="151" t="s">
        <v>16</v>
      </c>
      <c r="D4" s="61">
        <v>13</v>
      </c>
      <c r="E4" s="61">
        <f>'2. Saneamiento'!$H20</f>
        <v>0</v>
      </c>
      <c r="F4" s="158">
        <f>'2. Saneamiento'!$H19</f>
        <v>0</v>
      </c>
      <c r="G4" s="159" t="str">
        <f t="shared" si="0"/>
        <v/>
      </c>
      <c r="H4" s="205"/>
      <c r="I4" s="205" t="str">
        <f>IF(J4,"Nivel JMP: Básico",IF(K4,"Nivel JMP: Limitado",IF(L4,"Nivel JMP: Ninguno","Nivel JMP: No evaluado")))</f>
        <v>Nivel JMP: No evaluado</v>
      </c>
      <c r="J4" s="205" t="b">
        <f>AND('2. Saneamiento'!H3&gt;0,'2. Saneamiento'!H4&gt;0,'2. Saneamiento'!H6&gt;0,'2. Saneamiento'!H7&gt;0,'2. Saneamiento'!H8&gt;0,'2. Saneamiento'!H9&gt;0)</f>
        <v>0</v>
      </c>
      <c r="K4" t="b">
        <f>AND('2. Saneamiento'!H3&gt;0,'2. Saneamiento'!H4&gt;0,OR('2. Saneamiento'!H6=0,'2. Saneamiento'!H7=0,'2. Saneamiento'!H8=0,'2. Saneamiento'!H9=0))</f>
        <v>0</v>
      </c>
      <c r="L4" t="b">
        <f>OR(AND('2. Saneamiento'!H3=0,NOT(ISBLANK('2. Saneamiento'!H3))),AND('2. Saneamiento'!H4=0,NOT(ISBLANK('2. Saneamiento'!H4))))</f>
        <v>0</v>
      </c>
    </row>
    <row r="5" spans="2:13" x14ac:dyDescent="0.25">
      <c r="B5" s="61">
        <v>3</v>
      </c>
      <c r="C5" s="152" t="s">
        <v>17</v>
      </c>
      <c r="D5" s="61">
        <v>20</v>
      </c>
      <c r="E5" s="61">
        <f>'3. Desechos de la atención de s'!H25</f>
        <v>0</v>
      </c>
      <c r="F5">
        <f>'3. Desechos de la atención de s'!H24</f>
        <v>0</v>
      </c>
      <c r="G5" s="159" t="str">
        <f t="shared" si="0"/>
        <v/>
      </c>
      <c r="H5" s="205"/>
      <c r="I5" s="205" t="str">
        <f>IF(J5,"Nivel JMP: Básico",IF(K5,"Nivel JMP: Limitado",IF(L5,"Nivel JMP: Ninguno","Nivel JMP: No evaluado")))</f>
        <v>Nivel JMP: No evaluado</v>
      </c>
      <c r="J5" t="b">
        <f>AND('3. Desechos de la atención de s'!H5&gt;0,'3. Desechos de la atención de s'!H13&gt;0,'3. Desechos de la atención de s'!H15&gt;0)</f>
        <v>0</v>
      </c>
      <c r="K5" s="205" t="b">
        <f>AND(NOT(J5),NOT(L5),NOT(ISBLANK('3. Desechos de la atención de s'!H5)),OR(NOT(ISBLANK('3. Desechos de la atención de s'!H13)),NOT(ISBLANK('3. Desechos de la atención de s'!H15))))</f>
        <v>0</v>
      </c>
      <c r="L5" s="205" t="b">
        <f>AND('3. Desechos de la atención de s'!H5=0,NOT(ISBLANK('3. Desechos de la atención de s'!H5)),OR(AND('3. Desechos de la atención de s'!H13=0,NOT(ISBLANK('3. Desechos de la atención de s'!H13))),AND('3. Desechos de la atención de s'!H15=0,NOT(ISBLANK('3. Desechos de la atención de s'!H15)))))</f>
        <v>0</v>
      </c>
    </row>
    <row r="6" spans="2:13" x14ac:dyDescent="0.25">
      <c r="B6" s="61">
        <v>4</v>
      </c>
      <c r="C6" s="154" t="s">
        <v>18</v>
      </c>
      <c r="D6" s="61">
        <v>5</v>
      </c>
      <c r="E6" s="61">
        <f>'4. Higiene de las manos'!$H10</f>
        <v>0</v>
      </c>
      <c r="F6" s="158">
        <f>'4. Higiene de las manos'!$H9</f>
        <v>0</v>
      </c>
      <c r="G6" s="159" t="str">
        <f t="shared" si="0"/>
        <v/>
      </c>
      <c r="H6" s="205"/>
      <c r="I6" s="205" t="str">
        <f>IF(J6,"Nivel JMP: Básico",IF(K6,"Nivel JMP: Limitado",IF(L6,"Nivel JMP: Ninguno","Nivel JMP: No evaluado")))</f>
        <v>Nivel JMP: No evaluado</v>
      </c>
      <c r="J6" t="b">
        <f>AND('4. Higiene de las manos'!H3&gt;0,'2. Saneamiento'!H5&gt;0)</f>
        <v>0</v>
      </c>
      <c r="K6" s="205" t="b">
        <f>AND(NOT(J6),NOT(L6),NOT(ISBLANK('2. Saneamiento'!H5)),NOT(ISBLANK('4. Higiene de las manos'!H3)))</f>
        <v>0</v>
      </c>
      <c r="L6" s="205" t="b">
        <f>AND('4. Higiene de las manos'!H3=0,NOT(ISBLANK('4. Higiene de las manos'!H3)),'2. Saneamiento'!H5=0,NOT(ISBLANK('2. Saneamiento'!H5)))</f>
        <v>0</v>
      </c>
    </row>
    <row r="7" spans="2:13" x14ac:dyDescent="0.25">
      <c r="B7" s="61">
        <v>5</v>
      </c>
      <c r="C7" s="155" t="s">
        <v>19</v>
      </c>
      <c r="D7" s="61">
        <v>16</v>
      </c>
      <c r="E7" s="61">
        <f>'5. Limpieza ambiental'!$H20</f>
        <v>0</v>
      </c>
      <c r="F7" s="158">
        <f>'5. Limpieza ambiental'!$H19</f>
        <v>0</v>
      </c>
      <c r="G7" s="159" t="str">
        <f t="shared" si="0"/>
        <v/>
      </c>
      <c r="H7" s="205"/>
      <c r="I7" s="205" t="str">
        <f>IF(J7,"Nivel JMP: Básico",IF(K7,"Nivel JMP: Limitado",IF(L7,"Nivel JMP: Ninguno","Nivel JMP: No evaluado")))</f>
        <v>Nivel JMP: No evaluado</v>
      </c>
      <c r="J7" t="b">
        <f>AND('5. Limpieza ambiental'!H3&gt;0,'5. Limpieza ambiental'!H7=2)</f>
        <v>0</v>
      </c>
      <c r="K7" s="205" t="b">
        <f>AND(NOT(J7),NOT(L7),NOT(ISBLANK('5. Limpieza ambiental'!H3)),NOT(ISBLANK('5. Limpieza ambiental'!H7)))</f>
        <v>0</v>
      </c>
      <c r="L7" s="205" t="b">
        <f>AND('5. Limpieza ambiental'!H3=0,NOT(ISBLANK('5. Limpieza ambiental'!H3)),'5. Limpieza ambiental'!H7=0,NOT(ISBLANK('5. Limpieza ambiental'!H7)))</f>
        <v>0</v>
      </c>
    </row>
    <row r="8" spans="2:13" x14ac:dyDescent="0.25">
      <c r="B8" s="61">
        <v>6</v>
      </c>
      <c r="C8" s="153" t="s">
        <v>20</v>
      </c>
      <c r="D8" s="61">
        <v>13</v>
      </c>
      <c r="E8" s="61">
        <f>'6. Energía y medio ambiente'!$H17</f>
        <v>0</v>
      </c>
      <c r="F8" s="158">
        <f>'6. Energía y medio ambiente'!$H16</f>
        <v>0</v>
      </c>
      <c r="G8" s="159" t="str">
        <f t="shared" si="0"/>
        <v/>
      </c>
      <c r="H8" s="205"/>
      <c r="I8" s="205"/>
      <c r="K8" s="205"/>
      <c r="L8" s="205"/>
    </row>
    <row r="9" spans="2:13" x14ac:dyDescent="0.25">
      <c r="B9" s="61">
        <v>7</v>
      </c>
      <c r="C9" s="156" t="s">
        <v>21</v>
      </c>
      <c r="D9" s="61">
        <v>12</v>
      </c>
      <c r="E9" s="61">
        <f>'7. Gestión y personal'!$H16</f>
        <v>0</v>
      </c>
      <c r="F9" s="158">
        <f>'7. Gestión y personal'!$H15</f>
        <v>0</v>
      </c>
      <c r="G9" s="159" t="str">
        <f t="shared" si="0"/>
        <v/>
      </c>
      <c r="H9" s="205"/>
      <c r="I9" s="205"/>
      <c r="J9" s="205"/>
      <c r="K9" s="205"/>
      <c r="L9" s="205"/>
    </row>
    <row r="10" spans="2:13" ht="15.75" thickBot="1" x14ac:dyDescent="0.3">
      <c r="B10" s="61"/>
      <c r="C10" s="157" t="s">
        <v>22</v>
      </c>
      <c r="D10" s="157">
        <f>SUM(D3:D9)</f>
        <v>96</v>
      </c>
      <c r="E10" s="160">
        <f>SUM(E3:E9)</f>
        <v>0</v>
      </c>
      <c r="F10" s="158">
        <f>SUM(F3:F9)</f>
        <v>0</v>
      </c>
      <c r="G10" s="159" t="str">
        <f t="shared" ref="G10" si="1">IF(E10&gt;0,F10/E10/2*100%,"")</f>
        <v/>
      </c>
      <c r="H10" s="205"/>
      <c r="I10" s="205"/>
      <c r="J10" s="205"/>
      <c r="K10" s="205"/>
      <c r="L10" s="205"/>
    </row>
    <row r="11" spans="2:13" ht="15.75" thickBot="1" x14ac:dyDescent="0.3">
      <c r="C11" t="s">
        <v>731</v>
      </c>
      <c r="E11" s="206">
        <f>E10/D10</f>
        <v>0</v>
      </c>
    </row>
    <row r="12" spans="2:13" ht="79.5" customHeight="1" x14ac:dyDescent="0.25">
      <c r="C12" s="233" t="s">
        <v>23</v>
      </c>
      <c r="D12" s="233"/>
      <c r="E12" s="233"/>
    </row>
  </sheetData>
  <mergeCells count="1">
    <mergeCell ref="C12:E12"/>
  </mergeCells>
  <conditionalFormatting sqref="G3:G10">
    <cfRule type="colorScale" priority="11">
      <colorScale>
        <cfvo type="num" val="0"/>
        <cfvo type="num" val="0.5"/>
        <cfvo type="num" val="1"/>
        <color rgb="FFF8696B"/>
        <color rgb="FFFFEB84"/>
        <color rgb="FF63BE7B"/>
      </colorScale>
    </cfRule>
  </conditionalFormatting>
  <conditionalFormatting sqref="E11">
    <cfRule type="colorScale" priority="9">
      <colorScale>
        <cfvo type="num" val="0"/>
        <cfvo type="num" val="0.5"/>
        <cfvo type="num" val="1"/>
        <color rgb="FFF8696B"/>
        <color rgb="FFFFEB84"/>
        <color rgb="FF63BE7B"/>
      </colorScale>
    </cfRule>
  </conditionalFormatting>
  <conditionalFormatting sqref="I3:I7">
    <cfRule type="containsText" dxfId="135" priority="6" operator="containsText" text="Not assessed">
      <formula>NOT(ISERROR(SEARCH("Not assessed",I3)))</formula>
    </cfRule>
    <cfRule type="containsText" dxfId="134" priority="7" operator="containsText" text="None">
      <formula>NOT(ISERROR(SEARCH("None",I3)))</formula>
    </cfRule>
    <cfRule type="containsText" dxfId="133" priority="8" operator="containsText" text="Limited">
      <formula>NOT(ISERROR(SEARCH("Limited",I3)))</formula>
    </cfRule>
  </conditionalFormatting>
  <conditionalFormatting sqref="I3">
    <cfRule type="containsText" dxfId="132" priority="5" operator="containsText" text="Basic">
      <formula>NOT(ISERROR(SEARCH("Basic",I3)))</formula>
    </cfRule>
  </conditionalFormatting>
  <conditionalFormatting sqref="I4">
    <cfRule type="containsText" dxfId="131" priority="4" operator="containsText" text="Basic">
      <formula>NOT(ISERROR(SEARCH("Basic",I4)))</formula>
    </cfRule>
  </conditionalFormatting>
  <conditionalFormatting sqref="I5">
    <cfRule type="containsText" dxfId="130" priority="3" operator="containsText" text="Basic">
      <formula>NOT(ISERROR(SEARCH("Basic",I5)))</formula>
    </cfRule>
  </conditionalFormatting>
  <conditionalFormatting sqref="I6">
    <cfRule type="containsText" dxfId="129" priority="2" operator="containsText" text="Basic">
      <formula>NOT(ISERROR(SEARCH("Basic",I6)))</formula>
    </cfRule>
  </conditionalFormatting>
  <conditionalFormatting sqref="I7">
    <cfRule type="containsText" dxfId="128" priority="1" operator="containsText" text="Basic">
      <formula>NOT(ISERROR(SEARCH("Basic",I7)))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E28E2-6B93-4EBF-8BA3-30CC5C19990A}">
  <sheetPr>
    <tabColor theme="1"/>
  </sheetPr>
  <dimension ref="A1:S235"/>
  <sheetViews>
    <sheetView topLeftCell="A94" zoomScaleNormal="100" workbookViewId="0">
      <selection activeCell="B20" sqref="B20"/>
    </sheetView>
  </sheetViews>
  <sheetFormatPr defaultColWidth="8.7109375" defaultRowHeight="15" x14ac:dyDescent="0.25"/>
  <cols>
    <col min="1" max="2" width="16.85546875" style="123" customWidth="1"/>
    <col min="3" max="3" width="44.85546875" style="123" customWidth="1"/>
    <col min="4" max="4" width="18.85546875" style="173" customWidth="1"/>
    <col min="5" max="5" width="33" style="134" customWidth="1"/>
    <col min="6" max="8" width="30.140625" style="132" customWidth="1"/>
    <col min="9" max="9" width="34.7109375" style="181" customWidth="1"/>
    <col min="10" max="10" width="43.28515625" style="132" customWidth="1"/>
    <col min="11" max="11" width="15.42578125" style="93" customWidth="1"/>
    <col min="12" max="12" width="24.85546875" style="132" customWidth="1"/>
    <col min="13" max="13" width="20" style="132" customWidth="1"/>
    <col min="14" max="14" width="24.42578125" style="132" customWidth="1"/>
    <col min="15" max="15" width="17.42578125" style="104" customWidth="1"/>
    <col min="16" max="16" width="25" style="93" customWidth="1"/>
    <col min="17" max="17" width="40.42578125" style="93" customWidth="1"/>
    <col min="18" max="18" width="24" style="93" customWidth="1"/>
    <col min="19" max="19" width="40.42578125" style="108" customWidth="1"/>
  </cols>
  <sheetData>
    <row r="1" spans="1:19" x14ac:dyDescent="0.25">
      <c r="A1" s="124" t="s">
        <v>24</v>
      </c>
      <c r="B1" s="124"/>
      <c r="C1" s="124"/>
      <c r="D1" s="174"/>
      <c r="E1" s="133"/>
      <c r="F1" s="234" t="s">
        <v>25</v>
      </c>
      <c r="G1" s="235"/>
      <c r="H1" s="235"/>
      <c r="I1" s="235"/>
      <c r="J1" s="128" t="s">
        <v>26</v>
      </c>
      <c r="K1" s="125"/>
      <c r="L1" s="128"/>
      <c r="M1" s="128"/>
      <c r="N1" s="128"/>
      <c r="O1" s="140"/>
      <c r="P1" s="236" t="s">
        <v>27</v>
      </c>
      <c r="Q1" s="237"/>
      <c r="R1" s="237"/>
      <c r="S1" s="237"/>
    </row>
    <row r="2" spans="1:19" ht="36" x14ac:dyDescent="0.25">
      <c r="A2" s="137" t="s">
        <v>28</v>
      </c>
      <c r="B2" s="161"/>
      <c r="D2" s="169"/>
      <c r="E2" s="98"/>
      <c r="F2" s="137"/>
      <c r="G2" s="142"/>
      <c r="H2" s="142"/>
      <c r="I2" s="99"/>
      <c r="J2" s="129"/>
      <c r="K2" s="88"/>
      <c r="L2" s="129"/>
      <c r="M2" s="129"/>
      <c r="N2" s="129"/>
      <c r="O2" s="139"/>
      <c r="P2" s="100" t="s">
        <v>29</v>
      </c>
      <c r="Q2" s="89"/>
      <c r="R2" s="109"/>
      <c r="S2" s="105"/>
    </row>
    <row r="3" spans="1:19" ht="132" x14ac:dyDescent="0.25">
      <c r="A3" s="90" t="s">
        <v>30</v>
      </c>
      <c r="B3" s="90" t="s">
        <v>31</v>
      </c>
      <c r="C3" s="90" t="s">
        <v>32</v>
      </c>
      <c r="D3" s="170" t="s">
        <v>33</v>
      </c>
      <c r="E3" s="98" t="s">
        <v>671</v>
      </c>
      <c r="F3" s="94" t="s">
        <v>34</v>
      </c>
      <c r="G3" s="143" t="s">
        <v>35</v>
      </c>
      <c r="H3" s="143" t="s">
        <v>36</v>
      </c>
      <c r="I3" s="183" t="s">
        <v>37</v>
      </c>
      <c r="J3" s="94" t="s">
        <v>38</v>
      </c>
      <c r="K3" s="90" t="s">
        <v>39</v>
      </c>
      <c r="L3" s="90" t="s">
        <v>40</v>
      </c>
      <c r="M3" s="90" t="s">
        <v>41</v>
      </c>
      <c r="N3" s="90" t="s">
        <v>42</v>
      </c>
      <c r="O3" s="101" t="s">
        <v>43</v>
      </c>
      <c r="P3" s="94" t="s">
        <v>44</v>
      </c>
      <c r="Q3" s="90" t="s">
        <v>45</v>
      </c>
      <c r="R3" s="90" t="s">
        <v>46</v>
      </c>
      <c r="S3" s="112" t="s">
        <v>47</v>
      </c>
    </row>
    <row r="4" spans="1:19" ht="37.5" customHeight="1" x14ac:dyDescent="0.25">
      <c r="A4" s="163" t="s">
        <v>15</v>
      </c>
      <c r="B4" s="163" t="str">
        <f>'1. Agua'!A3</f>
        <v>W_1a</v>
      </c>
      <c r="C4" s="163" t="str">
        <f>'1. Agua'!D3</f>
        <v>Se dispone de un abastecimiento de agua mejorado, canalizado hasta el interior del establecimiento o ubicado en las instalaciones</v>
      </c>
      <c r="D4" s="178" t="str">
        <f>IF(ISBLANK('1. Agua'!H3),"No evaluado",'1. Agua'!H3)</f>
        <v>No evaluado</v>
      </c>
      <c r="E4" s="126"/>
      <c r="F4" s="138"/>
      <c r="G4" s="144"/>
      <c r="H4" s="144"/>
      <c r="I4" s="182"/>
      <c r="J4" s="130"/>
      <c r="K4" s="91"/>
      <c r="L4" s="135"/>
      <c r="M4" s="135"/>
      <c r="N4" s="135"/>
      <c r="O4" s="102"/>
      <c r="P4" s="96"/>
      <c r="Q4" s="91"/>
      <c r="R4" s="110"/>
      <c r="S4" s="106"/>
    </row>
    <row r="5" spans="1:19" ht="24.95" customHeight="1" x14ac:dyDescent="0.25">
      <c r="A5" s="163" t="s">
        <v>15</v>
      </c>
      <c r="B5" s="163" t="str">
        <f>'1. Agua'!A3</f>
        <v>W_1a</v>
      </c>
      <c r="C5" s="163" t="str">
        <f>'1. Agua'!D4</f>
        <v>El establecimiento dispone de un suministro de agua por tubería en las instalaciones</v>
      </c>
      <c r="D5" s="178" t="str">
        <f>IF(ISBLANK('1. Agua'!H4),"No evaluado",'1. Agua'!H4)</f>
        <v>No evaluado</v>
      </c>
      <c r="E5" s="126"/>
      <c r="F5" s="95"/>
      <c r="G5" s="145"/>
      <c r="H5" s="145"/>
      <c r="I5" s="182"/>
      <c r="J5" s="130"/>
      <c r="K5" s="91"/>
      <c r="L5" s="135"/>
      <c r="M5" s="135"/>
      <c r="N5" s="135"/>
      <c r="O5" s="102"/>
      <c r="P5" s="96"/>
      <c r="Q5" s="91"/>
      <c r="R5" s="110"/>
      <c r="S5" s="106"/>
    </row>
    <row r="6" spans="1:19" ht="36" x14ac:dyDescent="0.25">
      <c r="A6" s="163" t="s">
        <v>15</v>
      </c>
      <c r="B6" s="163" t="str">
        <f>'1. Agua'!A5</f>
        <v>W_2</v>
      </c>
      <c r="C6" s="163" t="str">
        <f>'1. Agua'!D5</f>
        <v>Todos los grifos están conectados a un suministro de agua disponible y en funcionamiento, sin fugas en las tuberías</v>
      </c>
      <c r="D6" s="178" t="str">
        <f>IF(ISBLANK('1. Agua'!H5),"No evaluado",'1. Agua'!H5)</f>
        <v>No evaluado</v>
      </c>
      <c r="E6" s="126"/>
      <c r="F6" s="95"/>
      <c r="G6" s="145"/>
      <c r="H6" s="145"/>
      <c r="I6" s="182"/>
      <c r="J6" s="130"/>
      <c r="K6" s="91"/>
      <c r="L6" s="135"/>
      <c r="M6" s="135"/>
      <c r="N6" s="135"/>
      <c r="O6" s="102"/>
      <c r="P6" s="96"/>
      <c r="Q6" s="91"/>
      <c r="R6" s="110"/>
      <c r="S6" s="106"/>
    </row>
    <row r="7" spans="1:19" ht="24.6" customHeight="1" x14ac:dyDescent="0.25">
      <c r="A7" s="163" t="s">
        <v>15</v>
      </c>
      <c r="B7" s="163" t="str">
        <f>'1. Agua'!A6</f>
        <v>W_3a</v>
      </c>
      <c r="C7" s="163" t="str">
        <f>'1. Agua'!D6</f>
        <v xml:space="preserve">Se dispone de agua durante todo el tiempo de actividad del establecimiento </v>
      </c>
      <c r="D7" s="178" t="str">
        <f>IF(ISBLANK('1. Agua'!H6),"No evaluado",'1. Agua'!H6)</f>
        <v>No evaluado</v>
      </c>
      <c r="E7" s="126"/>
      <c r="F7" s="95"/>
      <c r="G7" s="145"/>
      <c r="H7" s="145"/>
      <c r="I7" s="182"/>
      <c r="J7" s="130"/>
      <c r="K7" s="91"/>
      <c r="L7" s="135"/>
      <c r="M7" s="135"/>
      <c r="N7" s="135"/>
      <c r="O7" s="102"/>
      <c r="P7" s="96"/>
      <c r="Q7" s="91"/>
      <c r="R7" s="110"/>
      <c r="S7" s="106"/>
    </row>
    <row r="8" spans="1:19" ht="24" x14ac:dyDescent="0.25">
      <c r="A8" s="163" t="s">
        <v>15</v>
      </c>
      <c r="B8" s="163" t="str">
        <f>'1. Agua'!A7</f>
        <v>W_3b</v>
      </c>
      <c r="C8" s="163" t="str">
        <f>'1. Agua'!D7</f>
        <v xml:space="preserve">Se dispone de agua en el momento en que se realiza la evaluación de WASH FIT </v>
      </c>
      <c r="D8" s="178" t="str">
        <f>IF(ISBLANK('1. Agua'!H7),"No evaluado",'1. Agua'!H7)</f>
        <v>No evaluado</v>
      </c>
      <c r="E8" s="126"/>
      <c r="F8" s="95"/>
      <c r="G8" s="145"/>
      <c r="H8" s="145"/>
      <c r="I8" s="182"/>
      <c r="J8" s="130"/>
      <c r="K8" s="91"/>
      <c r="L8" s="135"/>
      <c r="M8" s="135"/>
      <c r="N8" s="135"/>
      <c r="O8" s="102"/>
      <c r="P8" s="96"/>
      <c r="Q8" s="91"/>
      <c r="R8" s="110"/>
      <c r="S8" s="106"/>
    </row>
    <row r="9" spans="1:19" ht="48" x14ac:dyDescent="0.25">
      <c r="A9" s="163" t="s">
        <v>15</v>
      </c>
      <c r="B9" s="163" t="str">
        <f>'1. Agua'!A8</f>
        <v>W_4</v>
      </c>
      <c r="C9" s="163" t="str">
        <f>'1. Agua'!D8</f>
        <v>Se dispone de agua todo el año (es decir, no está afectado por la estacionalidad, la variabilidad meteorológica, sucesos extremos u otras limitaciones).</v>
      </c>
      <c r="D9" s="178" t="str">
        <f>IF(ISBLANK('1. Agua'!H8),"No evaluado",'1. Agua'!H8)</f>
        <v>No evaluado</v>
      </c>
      <c r="E9" s="126"/>
      <c r="F9" s="95"/>
      <c r="G9" s="145"/>
      <c r="H9" s="145"/>
      <c r="I9" s="182"/>
      <c r="J9" s="130"/>
      <c r="K9" s="91"/>
      <c r="L9" s="135"/>
      <c r="M9" s="135"/>
      <c r="N9" s="135"/>
      <c r="O9" s="102"/>
      <c r="P9" s="96"/>
      <c r="Q9" s="91"/>
      <c r="R9" s="110"/>
      <c r="S9" s="106"/>
    </row>
    <row r="10" spans="1:19" ht="36" x14ac:dyDescent="0.25">
      <c r="A10" s="163" t="s">
        <v>15</v>
      </c>
      <c r="B10" s="163" t="str">
        <f>'1. Agua'!A9</f>
        <v>W_5</v>
      </c>
      <c r="C10" s="163" t="str">
        <f>'1. Agua'!D9</f>
        <v>El sistema principal de abastecimiento de agua ha funcionado durante los últimos tres meses sin interrupciones importantes</v>
      </c>
      <c r="D10" s="178" t="str">
        <f>IF(ISBLANK('1. Agua'!H9),"No evaluado",'1. Agua'!H9)</f>
        <v>No evaluado</v>
      </c>
      <c r="E10" s="126"/>
      <c r="F10" s="95"/>
      <c r="G10" s="145"/>
      <c r="H10" s="145"/>
      <c r="I10" s="182"/>
      <c r="J10" s="130"/>
      <c r="K10" s="91"/>
      <c r="L10" s="135"/>
      <c r="M10" s="135"/>
      <c r="N10" s="135"/>
      <c r="O10" s="102"/>
      <c r="P10" s="96"/>
      <c r="Q10" s="91"/>
      <c r="R10" s="110"/>
      <c r="S10" s="106"/>
    </row>
    <row r="11" spans="1:19" ht="60" x14ac:dyDescent="0.25">
      <c r="A11" s="163" t="s">
        <v>15</v>
      </c>
      <c r="B11" s="163" t="str">
        <f>'1. Agua'!A10</f>
        <v>W_6</v>
      </c>
      <c r="C11" s="163" t="str">
        <f>'1. Agua'!D10</f>
        <v>Hay fuentes mejoradas adicionales de agua identificadas y disponibles, a las que se puede acceder (y tratar adecuadamente si es necesario) en caso de que la fuente principal deje de funcionar o de estar disponible</v>
      </c>
      <c r="D11" s="178" t="str">
        <f>IF(ISBLANK('1. Agua'!H10),"No evaluado",'1. Agua'!H10)</f>
        <v>No evaluado</v>
      </c>
      <c r="E11" s="126"/>
      <c r="F11" s="95"/>
      <c r="G11" s="145"/>
      <c r="H11" s="145"/>
      <c r="I11" s="182"/>
      <c r="J11" s="130"/>
      <c r="K11" s="91"/>
      <c r="L11" s="135"/>
      <c r="M11" s="135"/>
      <c r="N11" s="135"/>
      <c r="O11" s="102"/>
      <c r="P11" s="96"/>
      <c r="Q11" s="91"/>
      <c r="R11" s="110"/>
      <c r="S11" s="106"/>
    </row>
    <row r="12" spans="1:19" x14ac:dyDescent="0.25">
      <c r="A12" s="163" t="s">
        <v>15</v>
      </c>
      <c r="B12" s="163" t="str">
        <f>'1. Agua'!A11</f>
        <v>W_7</v>
      </c>
      <c r="C12" s="163" t="str">
        <f>'1. Agua'!D11</f>
        <v>La cantidad de agua es suficiente para todos los usos</v>
      </c>
      <c r="D12" s="178" t="str">
        <f>IF(ISBLANK('1. Agua'!H11),"No evaluado",'1. Agua'!H11)</f>
        <v>No evaluado</v>
      </c>
      <c r="E12" s="126"/>
      <c r="F12" s="95"/>
      <c r="G12" s="145"/>
      <c r="H12" s="145"/>
      <c r="I12" s="182"/>
      <c r="J12" s="130"/>
      <c r="K12" s="91"/>
      <c r="L12" s="135"/>
      <c r="M12" s="135"/>
      <c r="N12" s="135"/>
      <c r="O12" s="102"/>
      <c r="P12" s="96"/>
      <c r="Q12" s="91"/>
      <c r="R12" s="110"/>
      <c r="S12" s="106"/>
    </row>
    <row r="13" spans="1:19" ht="104.1" customHeight="1" x14ac:dyDescent="0.25">
      <c r="A13" s="163" t="s">
        <v>15</v>
      </c>
      <c r="B13" s="163" t="str">
        <f>'1. Agua'!A12</f>
        <v>W_8</v>
      </c>
      <c r="C13" s="163" t="str">
        <f>'1. Agua'!D12</f>
        <v>El establecimiento cuenta con depósitos para almacenar agua en caso de que se interrumpa el suministro principal, y los depósitos de almacenamiento de agua están protegidos (por ejemplo, de los fenómenos meteorológicos extremos relacionados con el clima) y se gestionan adecuadamente (por ejemplo, se inspeccionan, se limpian o desinfectan con regularidad), y son suficientes para satisfacer las necesidades del establecimiento durante dos días</v>
      </c>
      <c r="D13" s="178" t="str">
        <f>IF(ISBLANK('1. Agua'!H12),"No evaluado",'1. Agua'!H12)</f>
        <v>No evaluado</v>
      </c>
      <c r="E13" s="126"/>
      <c r="F13" s="95"/>
      <c r="G13" s="145"/>
      <c r="H13" s="145"/>
      <c r="I13" s="182"/>
      <c r="J13" s="130"/>
      <c r="K13" s="91"/>
      <c r="L13" s="135"/>
      <c r="M13" s="135"/>
      <c r="N13" s="135"/>
      <c r="O13" s="102"/>
      <c r="P13" s="96"/>
      <c r="Q13" s="91"/>
      <c r="R13" s="110"/>
      <c r="S13" s="106"/>
    </row>
    <row r="14" spans="1:19" ht="57" customHeight="1" x14ac:dyDescent="0.25">
      <c r="A14" s="163" t="s">
        <v>15</v>
      </c>
      <c r="B14" s="163" t="str">
        <f>'1. Agua'!A13</f>
        <v>W_9</v>
      </c>
      <c r="C14" s="163" t="str">
        <f>'1. Agua'!D13</f>
        <v>[Cuando las precipitaciones son suficientes y regulares]
Los sistemas de recogida de agua de lluvia (con almacenamiento seguro) están en funcionamiento y almacenan el agua de forma segura</v>
      </c>
      <c r="D14" s="178" t="str">
        <f>IF(ISBLANK('1. Agua'!H13),"No evaluado",'1. Agua'!H13)</f>
        <v>No evaluado</v>
      </c>
      <c r="E14" s="126"/>
      <c r="F14" s="95"/>
      <c r="G14" s="145"/>
      <c r="H14" s="145"/>
      <c r="I14" s="182"/>
      <c r="J14" s="130"/>
      <c r="K14" s="91"/>
      <c r="L14" s="135"/>
      <c r="M14" s="135"/>
      <c r="N14" s="135"/>
      <c r="O14" s="102"/>
      <c r="P14" s="96"/>
      <c r="Q14" s="91"/>
      <c r="R14" s="110"/>
      <c r="S14" s="106"/>
    </row>
    <row r="15" spans="1:19" ht="24" x14ac:dyDescent="0.25">
      <c r="A15" s="163" t="s">
        <v>15</v>
      </c>
      <c r="B15" s="163" t="str">
        <f>'1. Agua'!A14</f>
        <v>W_10</v>
      </c>
      <c r="C15" s="163" t="str">
        <f>'1. Agua'!D14</f>
        <v>Se utilizan estrategias de reducción del gasto de agua para reducir el desperdicio de agua.</v>
      </c>
      <c r="D15" s="178" t="str">
        <f>IF(ISBLANK('1. Agua'!H14),"No evaluado",'1. Agua'!H14)</f>
        <v>No evaluado</v>
      </c>
      <c r="E15" s="126"/>
      <c r="F15" s="95"/>
      <c r="G15" s="145"/>
      <c r="H15" s="145"/>
      <c r="I15" s="182"/>
      <c r="J15" s="130"/>
      <c r="K15" s="91"/>
      <c r="L15" s="135"/>
      <c r="M15" s="135"/>
      <c r="N15" s="135"/>
      <c r="O15" s="102"/>
      <c r="P15" s="96"/>
      <c r="Q15" s="91"/>
      <c r="R15" s="110"/>
      <c r="S15" s="106"/>
    </row>
    <row r="16" spans="1:19" ht="48" x14ac:dyDescent="0.25">
      <c r="A16" s="163" t="s">
        <v>15</v>
      </c>
      <c r="B16" s="163" t="str">
        <f>'1. Agua'!A15</f>
        <v>W_11</v>
      </c>
      <c r="C16" s="163" t="str">
        <f>'1. Agua'!D15</f>
        <v xml:space="preserve">[Cuando se realiza la desinfección con cloro]
El agua potable tiene una concentración residual de cloro libre adecuada (≥0,2 mg/l o ≥0,5 mg/l en caso de emergencia) </v>
      </c>
      <c r="D16" s="178" t="str">
        <f>IF(ISBLANK('1. Agua'!H15),"No evaluado",'1. Agua'!H15)</f>
        <v>No evaluado</v>
      </c>
      <c r="E16" s="126"/>
      <c r="F16" s="95"/>
      <c r="G16" s="145"/>
      <c r="H16" s="145"/>
      <c r="I16" s="182"/>
      <c r="J16" s="130"/>
      <c r="K16" s="91"/>
      <c r="L16" s="135"/>
      <c r="M16" s="135"/>
      <c r="N16" s="135"/>
      <c r="O16" s="102"/>
      <c r="P16" s="96"/>
      <c r="Q16" s="91"/>
      <c r="R16" s="110"/>
      <c r="S16" s="106"/>
    </row>
    <row r="17" spans="1:19" ht="48" x14ac:dyDescent="0.25">
      <c r="A17" s="163" t="s">
        <v>15</v>
      </c>
      <c r="B17" s="163" t="str">
        <f>'1. Agua'!A16</f>
        <v>W_12</v>
      </c>
      <c r="C17" s="163" t="str">
        <f>'1. Agua'!D16</f>
        <v>El suministro de agua presenta un riesgo bajo o nulo para la salud pública, medido por la ausencia de E. coli por 100 ml y/o por la puntuación de riesgo de la inspección sanitaria.</v>
      </c>
      <c r="D17" s="178" t="str">
        <f>IF(ISBLANK('1. Agua'!H16),"No evaluado",'1. Agua'!H16)</f>
        <v>No evaluado</v>
      </c>
      <c r="E17" s="126"/>
      <c r="F17" s="95"/>
      <c r="G17" s="145"/>
      <c r="H17" s="145"/>
      <c r="I17" s="182"/>
      <c r="J17" s="130"/>
      <c r="K17" s="91"/>
      <c r="L17" s="135"/>
      <c r="M17" s="135"/>
      <c r="N17" s="135"/>
      <c r="O17" s="102"/>
      <c r="P17" s="96"/>
      <c r="Q17" s="91"/>
      <c r="R17" s="110"/>
      <c r="S17" s="106"/>
    </row>
    <row r="18" spans="1:19" ht="60" x14ac:dyDescent="0.25">
      <c r="A18" s="163" t="s">
        <v>15</v>
      </c>
      <c r="B18" s="163" t="str">
        <f>'1. Agua'!A17</f>
        <v>W_13</v>
      </c>
      <c r="C18" s="163" t="str">
        <f>'1. Agua'!D17</f>
        <v xml:space="preserve">Las autoridades municipales tratan y regulan el agua canalizada mediante la gestión de aguas salubres o el agua se trata regularmente in situ
</v>
      </c>
      <c r="D18" s="178" t="str">
        <f>IF(ISBLANK('1. Agua'!H17),"No evaluado",'1. Agua'!H17)</f>
        <v>No evaluado</v>
      </c>
      <c r="E18" s="126"/>
      <c r="F18" s="95"/>
      <c r="G18" s="145"/>
      <c r="H18" s="145"/>
      <c r="I18" s="182"/>
      <c r="J18" s="130"/>
      <c r="K18" s="91"/>
      <c r="L18" s="135"/>
      <c r="M18" s="135"/>
      <c r="N18" s="135"/>
      <c r="O18" s="102"/>
      <c r="P18" s="96"/>
      <c r="Q18" s="91"/>
      <c r="R18" s="110"/>
      <c r="S18" s="106"/>
    </row>
    <row r="19" spans="1:19" ht="72" x14ac:dyDescent="0.25">
      <c r="A19" s="163" t="s">
        <v>15</v>
      </c>
      <c r="B19" s="163" t="str">
        <f>'1. Agua'!A18</f>
        <v>W_14</v>
      </c>
      <c r="C19" s="163" t="str">
        <f>'1. Agua'!D18</f>
        <v>La calidad del agua de todos los suministros de agua (suministros primarios, de reserva y suplementarios) se analiza de forma rutinaria por un miembro del personal y/o una autoridad independiente (por ejemplo, un organismo de vigilancia) con arreglo a las normas nacionales</v>
      </c>
      <c r="D19" s="178" t="str">
        <f>IF(ISBLANK('1. Agua'!H18),"No evaluado",'1. Agua'!H18)</f>
        <v>No evaluado</v>
      </c>
      <c r="E19" s="126"/>
      <c r="F19" s="95"/>
      <c r="G19" s="145"/>
      <c r="H19" s="145"/>
      <c r="I19" s="182"/>
      <c r="J19" s="130"/>
      <c r="K19" s="91"/>
      <c r="L19" s="135"/>
      <c r="M19" s="135"/>
      <c r="N19" s="135"/>
      <c r="O19" s="102"/>
      <c r="P19" s="96"/>
      <c r="Q19" s="91"/>
      <c r="R19" s="110"/>
      <c r="S19" s="106"/>
    </row>
    <row r="20" spans="1:19" ht="60" x14ac:dyDescent="0.25">
      <c r="A20" s="163" t="s">
        <v>15</v>
      </c>
      <c r="B20" s="163" t="str">
        <f>'1. Agua'!A19</f>
        <v>W_15</v>
      </c>
      <c r="C20" s="163" t="str">
        <f>'1. Agua'!D19</f>
        <v>Hay un punto de agua potable con agua salubre funcionando en todo momento en las principales zonas de espera y/o en la entrada de cada servicio y en todas las habitaciones donde los pacientes pernoctan o reciben atención</v>
      </c>
      <c r="D20" s="178" t="str">
        <f>IF(ISBLANK('1. Agua'!H19),"No evaluado",'1. Agua'!H19)</f>
        <v>No evaluado</v>
      </c>
      <c r="E20" s="126"/>
      <c r="F20" s="95"/>
      <c r="G20" s="145"/>
      <c r="H20" s="145"/>
      <c r="I20" s="182"/>
      <c r="J20" s="130"/>
      <c r="K20" s="91"/>
      <c r="L20" s="135"/>
      <c r="M20" s="135"/>
      <c r="N20" s="135"/>
      <c r="O20" s="102"/>
      <c r="P20" s="96"/>
      <c r="Q20" s="91"/>
      <c r="R20" s="110"/>
      <c r="S20" s="106"/>
    </row>
    <row r="21" spans="1:19" ht="60" x14ac:dyDescent="0.25">
      <c r="A21" s="163" t="s">
        <v>15</v>
      </c>
      <c r="B21" s="163" t="str">
        <f>'1. Agua'!A20</f>
        <v>W_16</v>
      </c>
      <c r="C21" s="163" t="str">
        <f>'1. Agua'!D20</f>
        <v>[Establecimientos con servicios para pacientes hospitalizados]
Se dispone de al menos una ducha o zona de baño por cada 40 pacientes ingresados o por sala (lo que sea menor) y está en funcionamiento y es accesible</v>
      </c>
      <c r="D21" s="178" t="str">
        <f>IF(ISBLANK('1. Agua'!H20),"No evaluado",'1. Agua'!H20)</f>
        <v>No evaluado</v>
      </c>
      <c r="E21" s="126"/>
      <c r="F21" s="95"/>
      <c r="G21" s="145"/>
      <c r="H21" s="145"/>
      <c r="I21" s="182"/>
      <c r="J21" s="130"/>
      <c r="K21" s="91"/>
      <c r="L21" s="135"/>
      <c r="M21" s="135"/>
      <c r="N21" s="135"/>
      <c r="O21" s="102"/>
      <c r="P21" s="96"/>
      <c r="Q21" s="91"/>
      <c r="R21" s="110"/>
      <c r="S21" s="106"/>
    </row>
    <row r="22" spans="1:19" ht="36" x14ac:dyDescent="0.25">
      <c r="A22" s="163" t="s">
        <v>15</v>
      </c>
      <c r="B22" s="163" t="str">
        <f>'1. Agua'!A21</f>
        <v>W_17</v>
      </c>
      <c r="C22" s="163" t="str">
        <f>'1. Agua'!D21</f>
        <v>Se dispone de una ducha o espacio funcional para las mujeres que es privado y se puede cerrar con llave en el área de trabajo de parto y parto</v>
      </c>
      <c r="D22" s="178" t="str">
        <f>IF(ISBLANK('1. Agua'!H21),"No evaluado",'1. Agua'!H21)</f>
        <v>No evaluado</v>
      </c>
      <c r="E22" s="126"/>
      <c r="F22" s="95"/>
      <c r="G22" s="145"/>
      <c r="H22" s="145"/>
      <c r="I22" s="182"/>
      <c r="J22" s="130"/>
      <c r="K22" s="91"/>
      <c r="L22" s="135"/>
      <c r="M22" s="135"/>
      <c r="N22" s="135"/>
      <c r="O22" s="102"/>
      <c r="P22" s="96"/>
      <c r="Q22" s="91"/>
      <c r="R22" s="110"/>
      <c r="S22" s="106"/>
    </row>
    <row r="23" spans="1:19" ht="24" x14ac:dyDescent="0.25">
      <c r="A23" s="164" t="s">
        <v>16</v>
      </c>
      <c r="B23" s="164" t="str">
        <f>'2. Saneamiento'!A3</f>
        <v>S_1</v>
      </c>
      <c r="C23" s="164" t="str">
        <f>'2. Saneamiento'!D3</f>
        <v xml:space="preserve"> El establecimiento dispone de un número suficiente de retretes mejorados para los pacientes </v>
      </c>
      <c r="D23" s="178" t="str">
        <f>IF(ISBLANK('2. Saneamiento'!H3),"No evaluado",'2. Saneamiento'!H3)</f>
        <v>No evaluado</v>
      </c>
      <c r="E23" s="126"/>
      <c r="F23" s="95"/>
      <c r="G23" s="145"/>
      <c r="H23" s="145"/>
      <c r="I23" s="182"/>
      <c r="J23" s="130"/>
      <c r="K23" s="91"/>
      <c r="L23" s="135"/>
      <c r="M23" s="135"/>
      <c r="N23" s="135"/>
      <c r="O23" s="102"/>
      <c r="P23" s="96"/>
      <c r="Q23" s="91"/>
      <c r="R23" s="110"/>
      <c r="S23" s="106"/>
    </row>
    <row r="24" spans="1:19" ht="24" x14ac:dyDescent="0.25">
      <c r="A24" s="164" t="s">
        <v>16</v>
      </c>
      <c r="B24" s="164" t="str">
        <f>'2. Saneamiento'!A4</f>
        <v>S_2</v>
      </c>
      <c r="C24" s="164" t="str">
        <f>'2. Saneamiento'!D4</f>
        <v xml:space="preserve">Todos los retretes para pacientes están disponibles y son utilizables 
</v>
      </c>
      <c r="D24" s="178" t="str">
        <f>IF(ISBLANK('2. Saneamiento'!H4),"No evaluado",'2. Saneamiento'!H4)</f>
        <v>No evaluado</v>
      </c>
      <c r="E24" s="126"/>
      <c r="F24" s="130"/>
      <c r="G24" s="146"/>
      <c r="H24" s="146"/>
      <c r="I24" s="182"/>
      <c r="J24" s="130"/>
      <c r="K24" s="91"/>
      <c r="L24" s="135"/>
      <c r="M24" s="135"/>
      <c r="N24" s="135"/>
      <c r="O24" s="102"/>
      <c r="P24" s="96"/>
      <c r="Q24" s="91"/>
      <c r="R24" s="110"/>
      <c r="S24" s="106"/>
    </row>
    <row r="25" spans="1:19" ht="36.950000000000003" customHeight="1" x14ac:dyDescent="0.25">
      <c r="A25" s="164" t="s">
        <v>16</v>
      </c>
      <c r="B25" s="164" t="str">
        <f>'2. Saneamiento'!A5</f>
        <v>S_3</v>
      </c>
      <c r="C25" s="164" t="str">
        <f>'2. Saneamiento'!D5</f>
        <v xml:space="preserve">Todos los retretes disponen de un lugar para lavarse las manos en funcionamiento a menos de cinco metros de distancia </v>
      </c>
      <c r="D25" s="178" t="str">
        <f>IF(ISBLANK('2. Saneamiento'!H5),"No evaluado",'2. Saneamiento'!H5)</f>
        <v>No evaluado</v>
      </c>
      <c r="E25" s="126"/>
      <c r="F25" s="130"/>
      <c r="G25" s="146"/>
      <c r="H25" s="146"/>
      <c r="I25" s="182"/>
      <c r="J25" s="130"/>
      <c r="K25" s="91"/>
      <c r="L25" s="135"/>
      <c r="M25" s="135"/>
      <c r="N25" s="135"/>
      <c r="O25" s="102"/>
      <c r="P25" s="96"/>
      <c r="Q25" s="91"/>
      <c r="R25" s="110"/>
      <c r="S25" s="106"/>
    </row>
    <row r="26" spans="1:19" ht="36" x14ac:dyDescent="0.25">
      <c r="A26" s="164" t="s">
        <v>16</v>
      </c>
      <c r="B26" s="164" t="str">
        <f>'2. Saneamiento'!A6</f>
        <v>S_4</v>
      </c>
      <c r="C26" s="164" t="str">
        <f>'2. Saneamiento'!D6</f>
        <v xml:space="preserve">Se dispone al menos de un retrete mejorado para el personal, y los retretes están claramente diferenciados o señalizados </v>
      </c>
      <c r="D26" s="178" t="str">
        <f>IF(ISBLANK('2. Saneamiento'!H6),"No evaluado",'2. Saneamiento'!H6)</f>
        <v>No evaluado</v>
      </c>
      <c r="E26" s="126"/>
      <c r="F26" s="130"/>
      <c r="G26" s="146"/>
      <c r="H26" s="146"/>
      <c r="I26" s="182"/>
      <c r="J26" s="130"/>
      <c r="K26" s="91"/>
      <c r="L26" s="135"/>
      <c r="M26" s="135"/>
      <c r="N26" s="135"/>
      <c r="O26" s="102"/>
      <c r="P26" s="96"/>
      <c r="Q26" s="91"/>
      <c r="R26" s="110"/>
      <c r="S26" s="106"/>
    </row>
    <row r="27" spans="1:19" ht="60" x14ac:dyDescent="0.25">
      <c r="A27" s="164" t="s">
        <v>16</v>
      </c>
      <c r="B27" s="164" t="str">
        <f>'2. Saneamiento'!A7</f>
        <v>S_5</v>
      </c>
      <c r="C27" s="164" t="str">
        <f>'2. Saneamiento'!D7</f>
        <v>Los retretes mejorados están claramente diferenciados o señalizados como masculinos, femeninos o de género neutro, y ofrecen intimidad (es decir, un solo inodoro o recinto) si son de género neutro.</v>
      </c>
      <c r="D27" s="178" t="str">
        <f>IF(ISBLANK('2. Saneamiento'!H7),"No evaluado",'2. Saneamiento'!H7)</f>
        <v>No evaluado</v>
      </c>
      <c r="E27" s="126"/>
      <c r="F27" s="130"/>
      <c r="G27" s="146"/>
      <c r="H27" s="146"/>
      <c r="I27" s="182"/>
      <c r="J27" s="130"/>
      <c r="K27" s="91"/>
      <c r="L27" s="135"/>
      <c r="M27" s="135"/>
      <c r="N27" s="135"/>
      <c r="O27" s="102"/>
      <c r="P27" s="96"/>
      <c r="Q27" s="91"/>
      <c r="R27" s="110"/>
      <c r="S27" s="106"/>
    </row>
    <row r="28" spans="1:19" ht="24" x14ac:dyDescent="0.25">
      <c r="A28" s="164" t="s">
        <v>16</v>
      </c>
      <c r="B28" s="164" t="str">
        <f>'2. Saneamiento'!A8</f>
        <v>S_6</v>
      </c>
      <c r="C28" s="164" t="str">
        <f>'2. Saneamiento'!D8</f>
        <v xml:space="preserve">Al menos un retrete mejorado utilizable satisface las necesidades de gestión de la higiene menstrual </v>
      </c>
      <c r="D28" s="178" t="str">
        <f>IF(ISBLANK('2. Saneamiento'!H8),"No evaluado",'2. Saneamiento'!H8)</f>
        <v>No evaluado</v>
      </c>
      <c r="E28" s="126"/>
      <c r="F28" s="130"/>
      <c r="G28" s="146"/>
      <c r="H28" s="146"/>
      <c r="I28" s="182"/>
      <c r="J28" s="130"/>
      <c r="K28" s="91"/>
      <c r="L28" s="135"/>
      <c r="M28" s="135"/>
      <c r="N28" s="135"/>
      <c r="O28" s="102"/>
      <c r="P28" s="96"/>
      <c r="Q28" s="91"/>
      <c r="R28" s="110"/>
      <c r="S28" s="106"/>
    </row>
    <row r="29" spans="1:19" ht="36" x14ac:dyDescent="0.25">
      <c r="A29" s="164" t="s">
        <v>16</v>
      </c>
      <c r="B29" s="164" t="str">
        <f>'2. Saneamiento'!A9</f>
        <v>S_7</v>
      </c>
      <c r="C29" s="164" t="str">
        <f>'2. Saneamiento'!D9</f>
        <v>Al menos un retrete mejorado en funcionamiento satisfice las necesidades de las personas con movilidad reducida</v>
      </c>
      <c r="D29" s="178" t="str">
        <f>IF(ISBLANK('2. Saneamiento'!H9),"No evaluado",'2. Saneamiento'!H9)</f>
        <v>No evaluado</v>
      </c>
      <c r="E29" s="126"/>
      <c r="F29" s="130"/>
      <c r="G29" s="146"/>
      <c r="H29" s="146"/>
      <c r="I29" s="182"/>
      <c r="J29" s="130"/>
      <c r="K29" s="91"/>
      <c r="L29" s="135"/>
      <c r="M29" s="135"/>
      <c r="N29" s="135"/>
      <c r="O29" s="102"/>
      <c r="P29" s="96"/>
      <c r="Q29" s="91"/>
      <c r="R29" s="110"/>
      <c r="S29" s="106"/>
    </row>
    <row r="30" spans="1:19" ht="120" x14ac:dyDescent="0.25">
      <c r="A30" s="164" t="s">
        <v>16</v>
      </c>
      <c r="B30" s="164" t="str">
        <f>'2. Saneamiento'!A10</f>
        <v>S_8</v>
      </c>
      <c r="C30" s="164" t="str">
        <f>'2. Saneamiento'!D11</f>
        <v xml:space="preserve">Los lodos fecales están totalmente contenidos para su posterior vaciado y tratamiento fuera del emplazamiento o están totalmente contenidos y se tratan in situ. 
El efluente líquido se almacena en su totalidad o bien se drena al suelo desde el fondo del depósito, o a través de un campo de lixiviación, un pozo de absorción o desagües cerrados, o se almacena de forma segura. </v>
      </c>
      <c r="D30" s="178" t="str">
        <f>IF(ISBLANK('2. Saneamiento'!H11),"No evaluado",'2. Saneamiento'!H11)</f>
        <v>No evaluado</v>
      </c>
      <c r="E30" s="126"/>
      <c r="F30" s="130"/>
      <c r="G30" s="146"/>
      <c r="H30" s="146"/>
      <c r="I30" s="182"/>
      <c r="J30" s="130"/>
      <c r="K30" s="91"/>
      <c r="L30" s="135"/>
      <c r="M30" s="135"/>
      <c r="N30" s="135"/>
      <c r="O30" s="102"/>
      <c r="P30" s="96"/>
      <c r="Q30" s="91"/>
      <c r="R30" s="110"/>
      <c r="S30" s="106"/>
    </row>
    <row r="31" spans="1:19" ht="60" x14ac:dyDescent="0.25">
      <c r="A31" s="164" t="s">
        <v>16</v>
      </c>
      <c r="B31" s="164" t="str">
        <f>'2. Saneamiento'!A12</f>
        <v>S_9a</v>
      </c>
      <c r="C31" s="164" t="str">
        <f>'2. Saneamiento'!D12</f>
        <v>Los inodoros están conectados sin fugas a un sistema de alcantarillado público. El alcantarillado transporta los excrementos y las aguas residuales sin fugas/desbordamientos al tratamiento.
[Sistemas con alcantarillado]</v>
      </c>
      <c r="D31" s="178" t="str">
        <f>IF(ISBLANK('2. Saneamiento'!H12),"No evaluado",'2. Saneamiento'!H12)</f>
        <v>No evaluado</v>
      </c>
      <c r="E31" s="126"/>
      <c r="F31" s="130"/>
      <c r="G31" s="146"/>
      <c r="H31" s="146"/>
      <c r="I31" s="182"/>
      <c r="J31" s="130"/>
      <c r="K31" s="91"/>
      <c r="L31" s="135"/>
      <c r="M31" s="135"/>
      <c r="N31" s="135"/>
      <c r="O31" s="102"/>
      <c r="P31" s="96"/>
      <c r="Q31" s="91"/>
      <c r="R31" s="110"/>
      <c r="S31" s="106"/>
    </row>
    <row r="32" spans="1:19" ht="96.6" customHeight="1" x14ac:dyDescent="0.25">
      <c r="A32" s="164" t="s">
        <v>16</v>
      </c>
      <c r="B32" s="164" t="str">
        <f>'2. Saneamiento'!A13</f>
        <v>S_9b</v>
      </c>
      <c r="C32" s="164" t="str">
        <f>'2. Saneamiento'!D13</f>
        <v>Los lodos fecales del depósito se vacían periódicamente sin que se produzcan derrames por parte de personal capacitado con el equipo de protección adecuado y, bien a) se retiran fuera del emplazamiento para su tratamiento, bien b) se eliminan de forma segura enterrándolos in situ.
[No se aplica a las fosas que están cubiertas y se cierran cuando se llenan. Pase a S_10a]</v>
      </c>
      <c r="D32" s="178" t="str">
        <f>IF(ISBLANK('2. Saneamiento'!H13),"No evaluado",'2. Saneamiento'!H13)</f>
        <v>No evaluado</v>
      </c>
      <c r="E32" s="126"/>
      <c r="F32" s="130"/>
      <c r="G32" s="146"/>
      <c r="H32" s="146"/>
      <c r="I32" s="182"/>
      <c r="J32" s="130"/>
      <c r="K32" s="91"/>
      <c r="L32" s="135"/>
      <c r="M32" s="135"/>
      <c r="N32" s="135"/>
      <c r="O32" s="102"/>
      <c r="P32" s="96"/>
      <c r="Q32" s="91"/>
      <c r="R32" s="110"/>
      <c r="S32" s="106"/>
    </row>
    <row r="33" spans="1:19" ht="60" x14ac:dyDescent="0.25">
      <c r="A33" s="164" t="s">
        <v>16</v>
      </c>
      <c r="B33" s="164" t="str">
        <f>'2. Saneamiento'!A14</f>
        <v>S_10a</v>
      </c>
      <c r="C33" s="164" t="str">
        <f>'2. Saneamiento'!D14</f>
        <v>La planta de tratamiento de aguas residuales está bien diseñada y bien gestionada, con registros de funcionamiento públicamente disponibles, que ofrece al menos un tratamiento secundario y cumple las normas de rendimiento</v>
      </c>
      <c r="D33" s="178" t="str">
        <f>IF(ISBLANK('2. Saneamiento'!H14),"No evaluado",'2. Saneamiento'!H14)</f>
        <v>No evaluado</v>
      </c>
      <c r="E33" s="126"/>
      <c r="F33" s="130"/>
      <c r="G33" s="146"/>
      <c r="H33" s="146"/>
      <c r="I33" s="182"/>
      <c r="J33" s="130"/>
      <c r="K33" s="91"/>
      <c r="L33" s="135"/>
      <c r="M33" s="135"/>
      <c r="N33" s="135"/>
      <c r="O33" s="102"/>
      <c r="P33" s="96"/>
      <c r="Q33" s="91"/>
      <c r="R33" s="110"/>
      <c r="S33" s="106"/>
    </row>
    <row r="34" spans="1:19" ht="48" x14ac:dyDescent="0.25">
      <c r="A34" s="164" t="s">
        <v>16</v>
      </c>
      <c r="B34" s="164" t="str">
        <f>'2. Saneamiento'!A15</f>
        <v>S_10b</v>
      </c>
      <c r="C34" s="164" t="str">
        <f>'2. Saneamiento'!D15</f>
        <v xml:space="preserve">Se utilizan plantas de tratamiento de lodos fecales bien diseñadas y bien gestionadas, con registros de funcionamiento disponibles públicamente, que cumplen las normas de rendimiento </v>
      </c>
      <c r="D34" s="178" t="str">
        <f>IF(ISBLANK('2. Saneamiento'!H15),"No evaluado",'2. Saneamiento'!H15)</f>
        <v>No evaluado</v>
      </c>
      <c r="E34" s="126"/>
      <c r="F34" s="130"/>
      <c r="G34" s="146"/>
      <c r="H34" s="146"/>
      <c r="I34" s="182"/>
      <c r="J34" s="130"/>
      <c r="K34" s="91"/>
      <c r="L34" s="135"/>
      <c r="M34" s="135"/>
      <c r="N34" s="135"/>
      <c r="O34" s="102"/>
      <c r="P34" s="96"/>
      <c r="Q34" s="91"/>
      <c r="R34" s="110"/>
      <c r="S34" s="106"/>
    </row>
    <row r="35" spans="1:19" ht="48" x14ac:dyDescent="0.25">
      <c r="A35" s="164" t="s">
        <v>16</v>
      </c>
      <c r="B35" s="164" t="str">
        <f>'2. Saneamiento'!A16</f>
        <v>S_11</v>
      </c>
      <c r="C35" s="164" t="str">
        <f>'2. Saneamiento'!D16</f>
        <v>Existe un sistema de drenaje de aguas pluviales (es decir, agua de lluvia) y aguas grises que desvía el agua fuera del establecimiento a una zona de drenaje segura o a un campo de lixiviación</v>
      </c>
      <c r="D35" s="178" t="str">
        <f>IF(ISBLANK('2. Saneamiento'!H16),"No evaluado",'2. Saneamiento'!H16)</f>
        <v>No evaluado</v>
      </c>
      <c r="E35" s="126"/>
      <c r="F35" s="130"/>
      <c r="G35" s="146"/>
      <c r="H35" s="146"/>
      <c r="I35" s="182"/>
      <c r="J35" s="130"/>
      <c r="K35" s="91"/>
      <c r="L35" s="135"/>
      <c r="M35" s="135"/>
      <c r="N35" s="135"/>
      <c r="O35" s="102"/>
      <c r="P35" s="96"/>
      <c r="Q35" s="91"/>
      <c r="R35" s="110"/>
      <c r="S35" s="106"/>
    </row>
    <row r="36" spans="1:19" ht="36" x14ac:dyDescent="0.25">
      <c r="A36" s="164" t="s">
        <v>16</v>
      </c>
      <c r="B36" s="164" t="str">
        <f>'2. Saneamiento'!A17</f>
        <v>S_12</v>
      </c>
      <c r="C36" s="164" t="str">
        <f>'2. Saneamiento'!D17</f>
        <v xml:space="preserve">Las aguas grises y/o las aguas pluviales se recogen y reutilizan para el lavado, la limpieza, el riego de las plantas y la descarga de los inodoros </v>
      </c>
      <c r="D36" s="178" t="str">
        <f>IF(ISBLANK('2. Saneamiento'!H17),"No evaluado",'2. Saneamiento'!H17)</f>
        <v>No evaluado</v>
      </c>
      <c r="E36" s="126"/>
      <c r="F36" s="130"/>
      <c r="G36" s="146"/>
      <c r="H36" s="146"/>
      <c r="I36" s="182"/>
      <c r="J36" s="130"/>
      <c r="K36" s="91"/>
      <c r="L36" s="135"/>
      <c r="M36" s="135"/>
      <c r="N36" s="135"/>
      <c r="O36" s="102"/>
      <c r="P36" s="96"/>
      <c r="Q36" s="91"/>
      <c r="R36" s="110"/>
      <c r="S36" s="106"/>
    </row>
    <row r="37" spans="1:19" ht="84" x14ac:dyDescent="0.25">
      <c r="A37" s="164" t="s">
        <v>16</v>
      </c>
      <c r="B37" s="164" t="str">
        <f>'2. Saneamiento'!A18</f>
        <v>S_13</v>
      </c>
      <c r="C37" s="164" t="str">
        <f>'2. Saneamiento'!D18</f>
        <v>[Solo si hay un sistema de aguas grises] 
Las aguas grises de los fregaderos y de las instalaciones de lavandería se capturan de forma segura y se dirigen al alcantarillado, al campo de lixiviación, a un pozo de absorción o a desagües cerrados sin ninguna conexión cruzada con el suministro de agua potable</v>
      </c>
      <c r="D37" s="178" t="str">
        <f>IF(ISBLANK('2. Saneamiento'!H18),"No evaluado",'2. Saneamiento'!H18)</f>
        <v>No evaluado</v>
      </c>
      <c r="E37" s="126"/>
      <c r="F37" s="130"/>
      <c r="G37" s="146"/>
      <c r="H37" s="146"/>
      <c r="I37" s="182"/>
      <c r="J37" s="130"/>
      <c r="K37" s="91"/>
      <c r="L37" s="135"/>
      <c r="M37" s="135"/>
      <c r="N37" s="135"/>
      <c r="O37" s="102"/>
      <c r="P37" s="96"/>
      <c r="Q37" s="91"/>
      <c r="R37" s="110"/>
      <c r="S37" s="106"/>
    </row>
    <row r="38" spans="1:19" ht="60" x14ac:dyDescent="0.25">
      <c r="A38" s="165" t="s">
        <v>17</v>
      </c>
      <c r="B38" s="165" t="str">
        <f>'3. Desechos de la atención de s'!A4</f>
        <v>HCWM_1</v>
      </c>
      <c r="C38" s="165" t="str">
        <f>'3. Desechos de la atención de s'!D4</f>
        <v xml:space="preserve">Se dispone de contenedores funcionales de recogida de desechos cerca de todos los puntos de generación de desechos para desechos no infecciosos (generales), desechos infecciosos y desechos cortopunzantes 
</v>
      </c>
      <c r="D38" s="178" t="str">
        <f>IF(ISBLANK('3. Desechos de la atención de s'!H4),"No evaluado",'3. Desechos de la atención de s'!H4)</f>
        <v>No evaluado</v>
      </c>
      <c r="E38" s="126"/>
      <c r="F38" s="130"/>
      <c r="G38" s="146"/>
      <c r="H38" s="146"/>
      <c r="I38" s="182"/>
      <c r="J38" s="130"/>
      <c r="K38" s="91"/>
      <c r="L38" s="135"/>
      <c r="M38" s="135"/>
      <c r="N38" s="135"/>
      <c r="O38" s="102"/>
      <c r="P38" s="96"/>
      <c r="Q38" s="91"/>
      <c r="R38" s="110"/>
      <c r="S38" s="106"/>
    </row>
    <row r="39" spans="1:19" ht="24" x14ac:dyDescent="0.25">
      <c r="A39" s="165" t="s">
        <v>17</v>
      </c>
      <c r="B39" s="165" t="str">
        <f>'3. Desechos de la atención de s'!A5</f>
        <v>HCWM_2</v>
      </c>
      <c r="C39" s="165" t="str">
        <f>'3. Desechos de la atención de s'!D5</f>
        <v>Los desechos se separan correctamente en todos los puntos de generación</v>
      </c>
      <c r="D39" s="178" t="str">
        <f>IF(ISBLANK('3. Desechos de la atención de s'!H5),"No evaluado",'3. Desechos de la atención de s'!H5)</f>
        <v>No evaluado</v>
      </c>
      <c r="E39" s="126"/>
      <c r="F39" s="130"/>
      <c r="G39" s="146"/>
      <c r="H39" s="146"/>
      <c r="I39" s="182"/>
      <c r="J39" s="130"/>
      <c r="K39" s="91"/>
      <c r="L39" s="135"/>
      <c r="M39" s="135"/>
      <c r="N39" s="135"/>
      <c r="O39" s="102"/>
      <c r="P39" s="96"/>
      <c r="Q39" s="91"/>
      <c r="R39" s="110"/>
      <c r="S39" s="106"/>
    </row>
    <row r="40" spans="1:19" ht="36" x14ac:dyDescent="0.25">
      <c r="A40" s="165" t="s">
        <v>17</v>
      </c>
      <c r="B40" s="165" t="str">
        <f>'3. Desechos de la atención de s'!A6</f>
        <v>HCWM_3</v>
      </c>
      <c r="C40" s="165" t="str">
        <f>'3. Desechos de la atención de s'!D6</f>
        <v xml:space="preserve">Hay recordatorios para la correcta separación de los desechos claramente visibles en todos los puntos de generación de desechos </v>
      </c>
      <c r="D40" s="178" t="str">
        <f>IF(ISBLANK('3. Desechos de la atención de s'!H6),"No evaluado",'3. Desechos de la atención de s'!H6)</f>
        <v>No evaluado</v>
      </c>
      <c r="E40" s="126"/>
      <c r="F40" s="130"/>
      <c r="G40" s="146"/>
      <c r="H40" s="146"/>
      <c r="I40" s="182"/>
      <c r="J40" s="130"/>
      <c r="K40" s="91"/>
      <c r="L40" s="135"/>
      <c r="M40" s="135"/>
      <c r="N40" s="135"/>
      <c r="O40" s="102"/>
      <c r="P40" s="96"/>
      <c r="Q40" s="91"/>
      <c r="R40" s="110"/>
      <c r="S40" s="106"/>
    </row>
    <row r="41" spans="1:19" ht="48" x14ac:dyDescent="0.25">
      <c r="A41" s="165" t="s">
        <v>17</v>
      </c>
      <c r="B41" s="165" t="str">
        <f>'3. Desechos de la atención de s'!A7</f>
        <v>HCWM_4</v>
      </c>
      <c r="C41" s="165" t="str">
        <f>'3. Desechos de la atención de s'!D7</f>
        <v xml:space="preserve">Todo el personal responsable de la manipulación de los desechos y encargado de su tratamiento y eliminación dispone de equipos de protección y recursos adecuados para la higiene de las manos </v>
      </c>
      <c r="D41" s="178" t="str">
        <f>IF(ISBLANK('3. Desechos de la atención de s'!H7),"No evaluado",'3. Desechos de la atención de s'!H7)</f>
        <v>No evaluado</v>
      </c>
      <c r="E41" s="126"/>
      <c r="F41" s="130"/>
      <c r="G41" s="146"/>
      <c r="H41" s="146"/>
      <c r="I41" s="182"/>
      <c r="J41" s="130"/>
      <c r="K41" s="91"/>
      <c r="L41" s="135"/>
      <c r="M41" s="135"/>
      <c r="N41" s="135"/>
      <c r="O41" s="102"/>
      <c r="P41" s="96"/>
      <c r="Q41" s="91"/>
      <c r="R41" s="110"/>
      <c r="S41" s="106"/>
    </row>
    <row r="42" spans="1:19" ht="48" x14ac:dyDescent="0.25">
      <c r="A42" s="165" t="s">
        <v>17</v>
      </c>
      <c r="B42" s="165" t="str">
        <f>'3. Desechos de la atención de s'!A8</f>
        <v>HCWM_5</v>
      </c>
      <c r="C42" s="165" t="str">
        <f>'3. Desechos de la atención de s'!D8</f>
        <v>Existen recordatorios y formación para promover y controlar el uso racional de los equipos de protección personal (EPP) (por ejemplo, los guantes solo se utilizan cuando están indicados)</v>
      </c>
      <c r="D42" s="178" t="str">
        <f>IF(ISBLANK('3. Desechos de la atención de s'!H8),"No evaluado",'3. Desechos de la atención de s'!H8)</f>
        <v>No evaluado</v>
      </c>
      <c r="E42" s="126"/>
      <c r="F42" s="130"/>
      <c r="G42" s="146"/>
      <c r="H42" s="146"/>
      <c r="I42" s="182"/>
      <c r="J42" s="130"/>
      <c r="K42" s="91"/>
      <c r="L42" s="135"/>
      <c r="M42" s="135"/>
      <c r="N42" s="135"/>
      <c r="O42" s="102"/>
      <c r="P42" s="96"/>
      <c r="Q42" s="91"/>
      <c r="R42" s="110"/>
      <c r="S42" s="106"/>
    </row>
    <row r="43" spans="1:19" ht="48" x14ac:dyDescent="0.25">
      <c r="A43" s="165" t="s">
        <v>17</v>
      </c>
      <c r="B43" s="165" t="str">
        <f>'3. Desechos de la atención de s'!A10</f>
        <v>HCWM_7</v>
      </c>
      <c r="C43" s="165" t="str">
        <f>'3. Desechos de la atención de s'!D10</f>
        <v xml:space="preserve">[No se aplica si no se dispone de reciclaje local] 
Los desechos reciclables no peligrosos se separan y se envían a plantas municipales de reciclaje
</v>
      </c>
      <c r="D43" s="178" t="str">
        <f>IF(ISBLANK('3. Desechos de la atención de s'!H10),"No evaluado",'3. Desechos de la atención de s'!H10)</f>
        <v>No evaluado</v>
      </c>
      <c r="E43" s="126"/>
      <c r="F43" s="130"/>
      <c r="G43" s="146"/>
      <c r="H43" s="146"/>
      <c r="I43" s="182"/>
      <c r="J43" s="130"/>
      <c r="K43" s="91"/>
      <c r="L43" s="135"/>
      <c r="M43" s="135"/>
      <c r="N43" s="135"/>
      <c r="O43" s="102"/>
      <c r="P43" s="96"/>
      <c r="Q43" s="91"/>
      <c r="R43" s="110"/>
      <c r="S43" s="106"/>
    </row>
    <row r="44" spans="1:19" ht="60" x14ac:dyDescent="0.25">
      <c r="A44" s="165" t="s">
        <v>17</v>
      </c>
      <c r="B44" s="165" t="str">
        <f>'3. Desechos de la atención de s'!A11</f>
        <v>HCWM_8</v>
      </c>
      <c r="C44" s="165" t="str">
        <f>'3. Desechos de la atención de s'!D11</f>
        <v xml:space="preserve">Se dispone de una zona de almacenamiento de desechos específica, vallada y segura, con capacidad suficiente, donde se almacenan por separado los desechos cortopunzantes, infecciosos y no infecciosos </v>
      </c>
      <c r="D44" s="178" t="str">
        <f>IF(ISBLANK('3. Desechos de la atención de s'!H11),"No evaluado",'3. Desechos de la atención de s'!H11)</f>
        <v>No evaluado</v>
      </c>
      <c r="E44" s="126"/>
      <c r="F44" s="130"/>
      <c r="G44" s="146"/>
      <c r="H44" s="146"/>
      <c r="I44" s="182"/>
      <c r="J44" s="130"/>
      <c r="K44" s="91"/>
      <c r="L44" s="135"/>
      <c r="M44" s="135"/>
      <c r="N44" s="135"/>
      <c r="O44" s="102"/>
      <c r="P44" s="96"/>
      <c r="Q44" s="91"/>
      <c r="R44" s="110"/>
      <c r="S44" s="106"/>
    </row>
    <row r="45" spans="1:19" ht="48" x14ac:dyDescent="0.25">
      <c r="A45" s="165" t="s">
        <v>17</v>
      </c>
      <c r="B45" s="165" t="str">
        <f>'3. Desechos de la atención de s'!A12</f>
        <v>HCWM_9</v>
      </c>
      <c r="C45" s="165" t="str">
        <f>'3. Desechos de la atención de s'!D12</f>
        <v xml:space="preserve">Los desechos infecciosos se almacenan durante un tiempo no superior al límite de seguridad (determinado por el clima) antes de su tratamiento o eliminación </v>
      </c>
      <c r="D45" s="178" t="str">
        <f>IF(ISBLANK('3. Desechos de la atención de s'!H12),"No evaluado",'3. Desechos de la atención de s'!H12)</f>
        <v>No evaluado</v>
      </c>
      <c r="E45" s="126"/>
      <c r="F45" s="130"/>
      <c r="G45" s="146"/>
      <c r="H45" s="146"/>
      <c r="I45" s="182"/>
      <c r="J45" s="130"/>
      <c r="K45" s="91"/>
      <c r="L45" s="135"/>
      <c r="M45" s="135"/>
      <c r="N45" s="135"/>
      <c r="O45" s="102"/>
      <c r="P45" s="96"/>
      <c r="Q45" s="91"/>
      <c r="R45" s="110"/>
      <c r="S45" s="106"/>
    </row>
    <row r="46" spans="1:19" ht="84" x14ac:dyDescent="0.25">
      <c r="A46" s="165" t="s">
        <v>17</v>
      </c>
      <c r="B46" s="165" t="str">
        <f>'3. Desechos de la atención de s'!A13</f>
        <v>HCWM_10</v>
      </c>
      <c r="C46" s="165" t="str">
        <f>'3. Desechos de la atención de s'!D13</f>
        <v xml:space="preserve">La tecnología de tratamiento de desechos (incinerador o tecnología de tratamiento alternativa) para el tratamiento de desechos infecciosos y cortopunzantes está diseñada de acuerdo con las normas adecuadas, está bien mantenida, es funcional y tiene una capacidad suficiente para los desechos generados </v>
      </c>
      <c r="D46" s="178" t="str">
        <f>IF(ISBLANK('3. Desechos de la atención de s'!H13),"No evaluado",'3. Desechos de la atención de s'!H13)</f>
        <v>No evaluado</v>
      </c>
      <c r="E46" s="126"/>
      <c r="F46" s="130"/>
      <c r="G46" s="146"/>
      <c r="H46" s="146"/>
      <c r="I46" s="182"/>
      <c r="J46" s="130"/>
      <c r="K46" s="91"/>
      <c r="L46" s="135"/>
      <c r="M46" s="135"/>
      <c r="N46" s="135"/>
      <c r="O46" s="102"/>
      <c r="P46" s="96"/>
      <c r="Q46" s="91"/>
      <c r="R46" s="110"/>
      <c r="S46" s="106"/>
    </row>
    <row r="47" spans="1:19" ht="36" x14ac:dyDescent="0.25">
      <c r="A47" s="165" t="s">
        <v>17</v>
      </c>
      <c r="B47" s="165" t="str">
        <f>'3. Desechos de la atención de s'!A14</f>
        <v>HCWM_11</v>
      </c>
      <c r="C47" s="165" t="str">
        <f>'3. Desechos de la atención de s'!D14</f>
        <v xml:space="preserve">Se dispone de suficiente energía o combustible para la incineración o las tecnologías de tratamiento alternativas </v>
      </c>
      <c r="D47" s="178" t="str">
        <f>IF(ISBLANK('3. Desechos de la atención de s'!H14),"No evaluado",'3. Desechos de la atención de s'!H14)</f>
        <v>No evaluado</v>
      </c>
      <c r="E47" s="126"/>
      <c r="F47" s="130"/>
      <c r="G47" s="146"/>
      <c r="H47" s="146"/>
      <c r="I47" s="182"/>
      <c r="J47" s="130"/>
      <c r="K47" s="91"/>
      <c r="L47" s="135"/>
      <c r="M47" s="135"/>
      <c r="N47" s="135"/>
      <c r="O47" s="102"/>
      <c r="P47" s="96"/>
      <c r="Q47" s="91"/>
      <c r="R47" s="110"/>
      <c r="S47" s="106"/>
    </row>
    <row r="48" spans="1:19" ht="48" x14ac:dyDescent="0.25">
      <c r="A48" s="165" t="s">
        <v>17</v>
      </c>
      <c r="B48" s="165" t="str">
        <f>'3. Desechos de la atención de s'!A15</f>
        <v>HCWM_12</v>
      </c>
      <c r="C48" s="165" t="str">
        <f>'3. Desechos de la atención de s'!D15</f>
        <v xml:space="preserve">Los desechos se recogen para su tratamiento fuera del emplazamiento de forma segura y regular y se envían a una instalación de tratamiento de desechos adecuada y autorizada </v>
      </c>
      <c r="D48" s="178" t="str">
        <f>IF(ISBLANK('3. Desechos de la atención de s'!H15),"No evaluado",'3. Desechos de la atención de s'!H15)</f>
        <v>No evaluado</v>
      </c>
      <c r="E48" s="126"/>
      <c r="F48" s="130"/>
      <c r="G48" s="146"/>
      <c r="H48" s="146"/>
      <c r="I48" s="182"/>
      <c r="J48" s="130"/>
      <c r="K48" s="91"/>
      <c r="L48" s="135"/>
      <c r="M48" s="135"/>
      <c r="N48" s="135"/>
      <c r="O48" s="102"/>
      <c r="P48" s="96"/>
      <c r="Q48" s="91"/>
      <c r="R48" s="110"/>
      <c r="S48" s="106"/>
    </row>
    <row r="49" spans="1:19" ht="36" x14ac:dyDescent="0.25">
      <c r="A49" s="165" t="s">
        <v>17</v>
      </c>
      <c r="B49" s="165" t="str">
        <f>'3. Desechos de la atención de s'!A16</f>
        <v>HCWM_13</v>
      </c>
      <c r="C49" s="165" t="str">
        <f>'3. Desechos de la atención de s'!D16</f>
        <v>Se dispone de un foso vallado para desechos, o de un servicio municipal de recogida de desechos no infecciosos (no peligrosos/basura general)</v>
      </c>
      <c r="D49" s="178" t="str">
        <f>IF(ISBLANK('3. Desechos de la atención de s'!H16),"No evaluado",'3. Desechos de la atención de s'!H16)</f>
        <v>No evaluado</v>
      </c>
      <c r="E49" s="126"/>
      <c r="F49" s="130"/>
      <c r="G49" s="146"/>
      <c r="H49" s="146"/>
      <c r="I49" s="182"/>
      <c r="J49" s="130"/>
      <c r="K49" s="91"/>
      <c r="L49" s="135"/>
      <c r="M49" s="135"/>
      <c r="N49" s="135"/>
      <c r="O49" s="102"/>
      <c r="P49" s="96"/>
      <c r="Q49" s="91"/>
      <c r="R49" s="110"/>
      <c r="S49" s="106"/>
    </row>
    <row r="50" spans="1:19" ht="60" x14ac:dyDescent="0.25">
      <c r="A50" s="165" t="s">
        <v>17</v>
      </c>
      <c r="B50" s="165" t="str">
        <f>'3. Desechos de la atención de s'!A17</f>
        <v>HCWM_14</v>
      </c>
      <c r="C50" s="165" t="str">
        <f>'3. Desechos de la atención de s'!D17</f>
        <v>[Cuando existe riesgo de inundación]
Los fosos para desechos están construidos para resistir eventos y emergencias relacionadas con el clima (por ejemplo, inundaciones) y/o se dispone de un sitio de almacenamiento de desechos de reserva</v>
      </c>
      <c r="D50" s="178" t="str">
        <f>IF(ISBLANK('3. Desechos de la atención de s'!H17),"No evaluado",'3. Desechos de la atención de s'!H17)</f>
        <v>No evaluado</v>
      </c>
      <c r="E50" s="126"/>
      <c r="F50" s="130"/>
      <c r="G50" s="146"/>
      <c r="H50" s="146"/>
      <c r="I50" s="182"/>
      <c r="J50" s="130"/>
      <c r="K50" s="91"/>
      <c r="L50" s="135"/>
      <c r="M50" s="135"/>
      <c r="N50" s="135"/>
      <c r="O50" s="102"/>
      <c r="P50" s="96"/>
      <c r="Q50" s="91"/>
      <c r="R50" s="110"/>
      <c r="S50" s="106"/>
    </row>
    <row r="51" spans="1:19" ht="36" x14ac:dyDescent="0.25">
      <c r="A51" s="165" t="s">
        <v>17</v>
      </c>
      <c r="B51" s="165" t="str">
        <f>'3. Desechos de la atención de s'!A18</f>
        <v>HCWM_15</v>
      </c>
      <c r="C51" s="165" t="str">
        <f>'3. Desechos de la atención de s'!D18</f>
        <v xml:space="preserve">[Cuando se utiliza la incineración]
Se dispone de fosos especiales para la eliminación de las cenizas de la incineración </v>
      </c>
      <c r="D51" s="178" t="str">
        <f>IF(ISBLANK('3. Desechos de la atención de s'!H18),"No evaluado",'3. Desechos de la atención de s'!H18)</f>
        <v>No evaluado</v>
      </c>
      <c r="E51" s="126"/>
      <c r="F51" s="130"/>
      <c r="G51" s="146"/>
      <c r="H51" s="146"/>
      <c r="I51" s="182"/>
      <c r="J51" s="130"/>
      <c r="K51" s="91"/>
      <c r="L51" s="135"/>
      <c r="M51" s="135"/>
      <c r="N51" s="135"/>
      <c r="O51" s="102"/>
      <c r="P51" s="96"/>
      <c r="Q51" s="91"/>
      <c r="R51" s="110"/>
      <c r="S51" s="106"/>
    </row>
    <row r="52" spans="1:19" ht="60" x14ac:dyDescent="0.25">
      <c r="A52" s="165" t="s">
        <v>17</v>
      </c>
      <c r="B52" s="165" t="str">
        <f>'3. Desechos de la atención de s'!A19</f>
        <v>HCWM_16</v>
      </c>
      <c r="C52" s="165" t="str">
        <f>'3. Desechos de la atención de s'!D19</f>
        <v>[Donde se produzcan partos]
Los desechos anatómicos/patológicos se depositan en un foso dedicado a desechos patológicos, se incineran en un crematorio o se entierran en un cementerio.</v>
      </c>
      <c r="D52" s="178" t="str">
        <f>IF(ISBLANK('3. Desechos de la atención de s'!H19),"No evaluado",'3. Desechos de la atención de s'!H19)</f>
        <v>No evaluado</v>
      </c>
      <c r="E52" s="126"/>
      <c r="F52" s="130"/>
      <c r="G52" s="146"/>
      <c r="H52" s="146"/>
      <c r="I52" s="182"/>
      <c r="J52" s="130"/>
      <c r="K52" s="91"/>
      <c r="L52" s="135"/>
      <c r="M52" s="135"/>
      <c r="N52" s="135"/>
      <c r="O52" s="102"/>
      <c r="P52" s="96"/>
      <c r="Q52" s="91"/>
      <c r="R52" s="110"/>
      <c r="S52" s="106"/>
    </row>
    <row r="53" spans="1:19" ht="84" x14ac:dyDescent="0.25">
      <c r="A53" s="165" t="s">
        <v>17</v>
      </c>
      <c r="B53" s="165" t="str">
        <f>'3. Desechos de la atención de s'!A20</f>
        <v xml:space="preserve">HCWM_17 </v>
      </c>
      <c r="C53" s="165" t="str">
        <f>'3. Desechos de la atención de s'!D20</f>
        <v>Los desechos farmacéuticos se tratan y eliminan de forma segura, ya sea en una instalación de tratamiento y eliminación segura gestionada de forma centralizada (es decir, fuera del establecimiento), devolviéndolos al fabricante, o mediante la incineración en industrias que utilizan hornos de alta temperatura</v>
      </c>
      <c r="D53" s="178" t="str">
        <f>IF(ISBLANK('3. Desechos de la atención de s'!H20),"No evaluado",'3. Desechos de la atención de s'!H20)</f>
        <v>No evaluado</v>
      </c>
      <c r="E53" s="126"/>
      <c r="F53" s="130"/>
      <c r="G53" s="146"/>
      <c r="H53" s="146"/>
      <c r="I53" s="182"/>
      <c r="J53" s="130"/>
      <c r="K53" s="91"/>
      <c r="L53" s="135"/>
      <c r="M53" s="135"/>
      <c r="N53" s="135"/>
      <c r="O53" s="102"/>
      <c r="P53" s="96"/>
      <c r="Q53" s="91"/>
      <c r="R53" s="110"/>
      <c r="S53" s="106"/>
    </row>
    <row r="54" spans="1:19" ht="60" x14ac:dyDescent="0.25">
      <c r="A54" s="165" t="s">
        <v>17</v>
      </c>
      <c r="B54" s="165" t="str">
        <f>'3. Desechos de la atención de s'!A21</f>
        <v>HCWM_18</v>
      </c>
      <c r="C54" s="165" t="str">
        <f>'3. Desechos de la atención de s'!D21</f>
        <v xml:space="preserve">Un miembro del personal está adecuadamente capacitado para la gestión y supervisión de los desechos de atención de salud y desempeña sus funciones de acuerdo con las normas profesionales pertinentes </v>
      </c>
      <c r="D54" s="178" t="str">
        <f>IF(ISBLANK('3. Desechos de la atención de s'!H21),"No evaluado",'3. Desechos de la atención de s'!H21)</f>
        <v>No evaluado</v>
      </c>
      <c r="E54" s="126"/>
      <c r="F54" s="130"/>
      <c r="G54" s="146"/>
      <c r="H54" s="146"/>
      <c r="I54" s="182"/>
      <c r="J54" s="130"/>
      <c r="K54" s="91"/>
      <c r="L54" s="135"/>
      <c r="M54" s="135"/>
      <c r="N54" s="135"/>
      <c r="O54" s="102"/>
      <c r="P54" s="96"/>
      <c r="Q54" s="91"/>
      <c r="R54" s="110"/>
      <c r="S54" s="106"/>
    </row>
    <row r="55" spans="1:19" ht="60" x14ac:dyDescent="0.25">
      <c r="A55" s="165" t="s">
        <v>17</v>
      </c>
      <c r="B55" s="165" t="str">
        <f>'3. Desechos de la atención de s'!A22</f>
        <v>HCWM_19</v>
      </c>
      <c r="C55" s="165" t="str">
        <f>'3. Desechos de la atención de s'!D22</f>
        <v xml:space="preserve">El personal que manipula o elimina los desechos y los trabajadores de atención de salud están vacunados contra la hepatitis B (y tienen cualquier otra vacuna recomendada, con arreglo a las directrices nacionales) </v>
      </c>
      <c r="D55" s="178" t="str">
        <f>IF(ISBLANK('3. Desechos de la atención de s'!H22),"No evaluado",'3. Desechos de la atención de s'!H22)</f>
        <v>No evaluado</v>
      </c>
      <c r="E55" s="126"/>
      <c r="F55" s="130"/>
      <c r="G55" s="146"/>
      <c r="H55" s="146"/>
      <c r="I55" s="182"/>
      <c r="J55" s="130"/>
      <c r="K55" s="91"/>
      <c r="L55" s="135"/>
      <c r="M55" s="135"/>
      <c r="N55" s="135"/>
      <c r="O55" s="102"/>
      <c r="P55" s="96"/>
      <c r="Q55" s="91"/>
      <c r="R55" s="110"/>
      <c r="S55" s="106"/>
    </row>
    <row r="56" spans="1:19" ht="48" x14ac:dyDescent="0.25">
      <c r="A56" s="165" t="s">
        <v>17</v>
      </c>
      <c r="B56" s="165" t="str">
        <f>'3. Desechos de la atención de s'!A23</f>
        <v>HCWM_20</v>
      </c>
      <c r="C56" s="165" t="str">
        <f>'3. Desechos de la atención de s'!D23</f>
        <v>[Cuando aumenta la demanda debido a brotes o acontecimientos relacionados con el clima]
Se emplean estrategias para tratar los desechos adicionales cuando aumenta la demanda</v>
      </c>
      <c r="D56" s="178" t="str">
        <f>IF(ISBLANK('3. Desechos de la atención de s'!H23),"No evaluado",'3. Desechos de la atención de s'!H23)</f>
        <v>No evaluado</v>
      </c>
      <c r="E56" s="126"/>
      <c r="F56" s="130"/>
      <c r="G56" s="146"/>
      <c r="H56" s="146"/>
      <c r="I56" s="182"/>
      <c r="J56" s="130"/>
      <c r="K56" s="91"/>
      <c r="L56" s="135"/>
      <c r="M56" s="135"/>
      <c r="N56" s="135"/>
      <c r="O56" s="102"/>
      <c r="P56" s="96"/>
      <c r="Q56" s="91"/>
      <c r="R56" s="110"/>
      <c r="S56" s="106"/>
    </row>
    <row r="57" spans="1:19" ht="36" x14ac:dyDescent="0.25">
      <c r="A57" s="166" t="s">
        <v>48</v>
      </c>
      <c r="B57" s="166" t="str">
        <f>'4. Higiene de las manos'!A3</f>
        <v>H_1</v>
      </c>
      <c r="C57" s="166" t="str">
        <f>'4. Higiene de las manos'!D3</f>
        <v xml:space="preserve">Se dispone de puntos para la higiene de las manos en funcionamiento en todos los puntos donde se presta atención, incluida la sala de partos </v>
      </c>
      <c r="D57" s="178" t="str">
        <f>IF(ISBLANK('4. Higiene de las manos'!H3),"No evaluado",'4. Higiene de las manos'!H3)</f>
        <v>No evaluado</v>
      </c>
      <c r="E57" s="126"/>
      <c r="F57" s="130"/>
      <c r="G57" s="146"/>
      <c r="H57" s="146"/>
      <c r="I57" s="182"/>
      <c r="J57" s="130"/>
      <c r="K57" s="91"/>
      <c r="L57" s="135"/>
      <c r="M57" s="135"/>
      <c r="N57" s="135"/>
      <c r="O57" s="102"/>
      <c r="P57" s="96"/>
      <c r="Q57" s="91"/>
      <c r="R57" s="110"/>
      <c r="S57" s="106"/>
    </row>
    <row r="58" spans="1:19" ht="36" x14ac:dyDescent="0.25">
      <c r="A58" s="166" t="s">
        <v>48</v>
      </c>
      <c r="B58" s="166" t="str">
        <f>'4. Higiene de las manos'!A4</f>
        <v>H_2</v>
      </c>
      <c r="C58" s="166" t="str">
        <f>'4. Higiene de las manos'!D4</f>
        <v>Hay puntos para la higiene de las manos en todas las zonas de espera y otras zonas públicas, así como en la zona de desechos</v>
      </c>
      <c r="D58" s="178" t="str">
        <f>IF(ISBLANK('4. Higiene de las manos'!H4),"No evaluado",'4. Higiene de las manos'!H4)</f>
        <v>No evaluado</v>
      </c>
      <c r="E58" s="126"/>
      <c r="F58" s="130"/>
      <c r="G58" s="146"/>
      <c r="H58" s="146"/>
      <c r="I58" s="182"/>
      <c r="J58" s="130"/>
      <c r="K58" s="91"/>
      <c r="L58" s="135"/>
      <c r="M58" s="135"/>
      <c r="N58" s="135"/>
      <c r="O58" s="102"/>
      <c r="P58" s="96"/>
      <c r="Q58" s="91"/>
      <c r="R58" s="110"/>
      <c r="S58" s="106"/>
    </row>
    <row r="59" spans="1:19" ht="36" x14ac:dyDescent="0.25">
      <c r="A59" s="166" t="s">
        <v>48</v>
      </c>
      <c r="B59" s="166" t="str">
        <f>'4. Higiene de las manos'!A6</f>
        <v>H_3</v>
      </c>
      <c r="C59" s="166" t="str">
        <f>'4. Higiene de las manos'!D6</f>
        <v xml:space="preserve">Se expone material de promoción de la higiene de las manos, claramente visible, en todas las salas/zonas de tratamiento </v>
      </c>
      <c r="D59" s="178" t="str">
        <f>IF(ISBLANK('4. Higiene de las manos'!H6),"No evaluado",'4. Higiene de las manos'!H6)</f>
        <v>No evaluado</v>
      </c>
      <c r="E59" s="126"/>
      <c r="F59" s="130"/>
      <c r="G59" s="146"/>
      <c r="H59" s="146"/>
      <c r="I59" s="182"/>
      <c r="J59" s="130"/>
      <c r="K59" s="91"/>
      <c r="L59" s="135"/>
      <c r="M59" s="135"/>
      <c r="N59" s="135"/>
      <c r="O59" s="102"/>
      <c r="P59" s="96"/>
      <c r="Q59" s="91"/>
      <c r="R59" s="110"/>
      <c r="S59" s="106"/>
    </row>
    <row r="60" spans="1:19" ht="48" x14ac:dyDescent="0.25">
      <c r="A60" s="166" t="s">
        <v>48</v>
      </c>
      <c r="B60" s="166" t="str">
        <f>'4. Higiene de las manos'!A7</f>
        <v>H_4</v>
      </c>
      <c r="C60" s="166" t="str">
        <f>'4. Higiene de las manos'!D7</f>
        <v xml:space="preserve">Se realizan periódicamente actividades de cumplimiento de la higiene de manos (al menos anualmente)
</v>
      </c>
      <c r="D60" s="178" t="str">
        <f>IF(ISBLANK('4. Higiene de las manos'!H7),"No evaluado",'4. Higiene de las manos'!H7)</f>
        <v>No evaluado</v>
      </c>
      <c r="E60" s="126"/>
      <c r="F60" s="130"/>
      <c r="G60" s="146"/>
      <c r="H60" s="146"/>
      <c r="I60" s="182"/>
      <c r="J60" s="130"/>
      <c r="K60" s="91"/>
      <c r="L60" s="135"/>
      <c r="M60" s="135"/>
      <c r="N60" s="135"/>
      <c r="O60" s="102"/>
      <c r="P60" s="96"/>
      <c r="Q60" s="91"/>
      <c r="R60" s="110"/>
      <c r="S60" s="106"/>
    </row>
    <row r="61" spans="1:19" ht="60" x14ac:dyDescent="0.25">
      <c r="A61" s="166" t="s">
        <v>48</v>
      </c>
      <c r="B61" s="166" t="str">
        <f>'4. Higiene de las manos'!A8</f>
        <v>H_5</v>
      </c>
      <c r="C61" s="166" t="str">
        <f>'4. Higiene de las manos'!D8</f>
        <v>Se realizan auditorías periódicas (al menos cada tres meses) de las distintas salas para comprobar la disponibilidad de desinfectantes de manos, jabón, toallas desechables y otros recursos para la higiene de manos</v>
      </c>
      <c r="D61" s="178" t="str">
        <f>IF(ISBLANK('4. Higiene de las manos'!H8),"No evaluado",'4. Higiene de las manos'!H8)</f>
        <v>No evaluado</v>
      </c>
      <c r="E61" s="126"/>
      <c r="F61" s="130"/>
      <c r="G61" s="146"/>
      <c r="H61" s="146"/>
      <c r="I61" s="182"/>
      <c r="J61" s="130"/>
      <c r="K61" s="91"/>
      <c r="L61" s="135"/>
      <c r="M61" s="135"/>
      <c r="N61" s="135"/>
      <c r="O61" s="102"/>
      <c r="P61" s="96"/>
      <c r="Q61" s="91"/>
      <c r="R61" s="110"/>
      <c r="S61" s="106"/>
    </row>
    <row r="62" spans="1:19" ht="36" x14ac:dyDescent="0.25">
      <c r="A62" s="167" t="s">
        <v>19</v>
      </c>
      <c r="B62" s="167" t="str">
        <f>'5. Limpieza ambiental'!A3</f>
        <v>EC_1</v>
      </c>
      <c r="C62" s="167" t="str">
        <f>'5. Limpieza ambiental'!D3</f>
        <v>Existe una política o un protocolo de limpieza del establecimiento (o de la sala) claro y detallado, que se aplica y se supervisa y se exhibe manifiestamente</v>
      </c>
      <c r="D62" s="178" t="str">
        <f>IF(ISBLANK('5. Limpieza ambiental'!H3),"No evaluado",'5. Limpieza ambiental'!H3)</f>
        <v>No evaluado</v>
      </c>
      <c r="E62" s="126"/>
      <c r="F62" s="130"/>
      <c r="G62" s="146"/>
      <c r="H62" s="146"/>
      <c r="I62" s="182"/>
      <c r="J62" s="130"/>
      <c r="K62" s="91"/>
      <c r="L62" s="135"/>
      <c r="M62" s="135"/>
      <c r="N62" s="135"/>
      <c r="O62" s="102"/>
      <c r="P62" s="96"/>
      <c r="Q62" s="91"/>
      <c r="R62" s="110"/>
      <c r="S62" s="106"/>
    </row>
    <row r="63" spans="1:19" ht="72" x14ac:dyDescent="0.25">
      <c r="A63" s="167" t="s">
        <v>19</v>
      </c>
      <c r="B63" s="167" t="str">
        <f>'5. Limpieza ambiental'!A4</f>
        <v>EC_2</v>
      </c>
      <c r="C63" s="167" t="str">
        <f>'5. Limpieza ambiental'!D4</f>
        <v xml:space="preserve">Se dispone de un registro de limpieza para las áreas de atención al paciente, las salas generales o todo el establecimiento y es firmado por el limpiador correspondiente cada día
</v>
      </c>
      <c r="D63" s="178" t="str">
        <f>IF(ISBLANK('5. Limpieza ambiental'!H4),"No evaluado",'5. Limpieza ambiental'!H4)</f>
        <v>No evaluado</v>
      </c>
      <c r="E63" s="126"/>
      <c r="F63" s="130"/>
      <c r="G63" s="146"/>
      <c r="H63" s="146"/>
      <c r="I63" s="182"/>
      <c r="J63" s="130"/>
      <c r="K63" s="91"/>
      <c r="L63" s="135"/>
      <c r="M63" s="135"/>
      <c r="N63" s="135"/>
      <c r="O63" s="102"/>
      <c r="P63" s="96"/>
      <c r="Q63" s="91"/>
      <c r="R63" s="110"/>
      <c r="S63" s="106"/>
    </row>
    <row r="64" spans="1:19" ht="36" x14ac:dyDescent="0.25">
      <c r="A64" s="167" t="s">
        <v>19</v>
      </c>
      <c r="B64" s="167" t="str">
        <f>'5. Limpieza ambiental'!A5</f>
        <v>EC_3</v>
      </c>
      <c r="C64" s="167" t="str">
        <f>'5. Limpieza ambiental'!D5</f>
        <v xml:space="preserve">Los aseos se limpian al menos una vez al día, y el personal de limpieza firma un registro de limpieza que se expone de forma visible </v>
      </c>
      <c r="D64" s="178" t="str">
        <f>IF(ISBLANK('5. Limpieza ambiental'!H5),"No evaluado",'5. Limpieza ambiental'!H5)</f>
        <v>No evaluado</v>
      </c>
      <c r="E64" s="126"/>
      <c r="F64" s="130"/>
      <c r="G64" s="146"/>
      <c r="H64" s="146"/>
      <c r="I64" s="182"/>
      <c r="J64" s="130"/>
      <c r="K64" s="91"/>
      <c r="L64" s="135"/>
      <c r="M64" s="135"/>
      <c r="N64" s="135"/>
      <c r="O64" s="102"/>
      <c r="P64" s="96"/>
      <c r="Q64" s="91"/>
      <c r="R64" s="110"/>
      <c r="S64" s="106"/>
    </row>
    <row r="65" spans="1:19" ht="60" x14ac:dyDescent="0.25">
      <c r="A65" s="167" t="s">
        <v>19</v>
      </c>
      <c r="B65" s="167" t="str">
        <f>'5. Limpieza ambiental'!A6</f>
        <v>EC_4</v>
      </c>
      <c r="C65" s="167" t="str">
        <f>'5. Limpieza ambiental'!D6</f>
        <v>Se dispone del número requerido de personal de limpieza o de personal con responsabilidades de limpieza en la sala/establecimiento todos los días o cuando se necesita la limpieza y tienen tiempo dedicado a realizar las actividades de limpieza</v>
      </c>
      <c r="D65" s="178" t="str">
        <f>IF(ISBLANK('5. Limpieza ambiental'!H6),"No evaluado",'5. Limpieza ambiental'!H6)</f>
        <v>No evaluado</v>
      </c>
      <c r="E65" s="126"/>
      <c r="F65" s="130"/>
      <c r="G65" s="146"/>
      <c r="H65" s="146"/>
      <c r="I65" s="182"/>
      <c r="J65" s="130"/>
      <c r="K65" s="91"/>
      <c r="L65" s="135"/>
      <c r="M65" s="135"/>
      <c r="N65" s="135"/>
      <c r="O65" s="102"/>
      <c r="P65" s="96"/>
      <c r="Q65" s="91"/>
      <c r="R65" s="110"/>
      <c r="S65" s="106"/>
    </row>
    <row r="66" spans="1:19" ht="24" x14ac:dyDescent="0.25">
      <c r="A66" s="167" t="s">
        <v>19</v>
      </c>
      <c r="B66" s="167" t="str">
        <f>'5. Limpieza ambiental'!A7</f>
        <v>EC_5</v>
      </c>
      <c r="C66" s="167" t="str">
        <f>'5. Limpieza ambiental'!D7</f>
        <v>Todo el personal encargado de la limpieza ha recibido formación en la materia</v>
      </c>
      <c r="D66" s="178" t="str">
        <f>IF(ISBLANK('5. Limpieza ambiental'!H7),"No evaluado",'5. Limpieza ambiental'!H7)</f>
        <v>No evaluado</v>
      </c>
      <c r="E66" s="126"/>
      <c r="F66" s="130"/>
      <c r="G66" s="146"/>
      <c r="H66" s="146"/>
      <c r="I66" s="182"/>
      <c r="J66" s="130"/>
      <c r="K66" s="91"/>
      <c r="L66" s="135"/>
      <c r="M66" s="135"/>
      <c r="N66" s="135"/>
      <c r="O66" s="102"/>
      <c r="P66" s="96"/>
      <c r="Q66" s="91"/>
      <c r="R66" s="110"/>
      <c r="S66" s="106"/>
    </row>
    <row r="67" spans="1:19" ht="36" x14ac:dyDescent="0.25">
      <c r="A67" s="167" t="s">
        <v>19</v>
      </c>
      <c r="B67" s="167" t="str">
        <f>'5. Limpieza ambiental'!A8</f>
        <v>EC_6</v>
      </c>
      <c r="C67" s="167" t="str">
        <f>'5. Limpieza ambiental'!D8</f>
        <v>Existen y se aplican políticas y prácticas para mejorar la seguridad ocupacional de los limpiadores y técnicos de desechos de la atención de salud</v>
      </c>
      <c r="D67" s="178" t="str">
        <f>IF(ISBLANK('5. Limpieza ambiental'!H8),"No evaluado",'5. Limpieza ambiental'!H8)</f>
        <v>No evaluado</v>
      </c>
      <c r="E67" s="126"/>
      <c r="F67" s="130"/>
      <c r="G67" s="146"/>
      <c r="H67" s="146"/>
      <c r="I67" s="182"/>
      <c r="J67" s="130"/>
      <c r="K67" s="91"/>
      <c r="L67" s="135"/>
      <c r="M67" s="135"/>
      <c r="N67" s="135"/>
      <c r="O67" s="102"/>
      <c r="P67" s="96"/>
      <c r="Q67" s="91"/>
      <c r="R67" s="110"/>
      <c r="S67" s="106"/>
    </row>
    <row r="68" spans="1:19" ht="48" x14ac:dyDescent="0.25">
      <c r="A68" s="167" t="s">
        <v>19</v>
      </c>
      <c r="B68" s="167" t="str">
        <f>'5. Limpieza ambiental'!A9</f>
        <v>EC_7</v>
      </c>
      <c r="C68" s="167" t="str">
        <f>'5. Limpieza ambiental'!D9</f>
        <v xml:space="preserve">Se dispone de suficientes materiales adecuados y en buen estado (por ejemplo, detergente, fregonas, cubos) para la limpieza de distintas zonas y superficies </v>
      </c>
      <c r="D68" s="178" t="str">
        <f>IF(ISBLANK('5. Limpieza ambiental'!H9),"No evaluado",'5. Limpieza ambiental'!H9)</f>
        <v>No evaluado</v>
      </c>
      <c r="E68" s="126"/>
      <c r="F68" s="130"/>
      <c r="G68" s="146"/>
      <c r="H68" s="146"/>
      <c r="I68" s="182"/>
      <c r="J68" s="130"/>
      <c r="K68" s="91"/>
      <c r="L68" s="135"/>
      <c r="M68" s="135"/>
      <c r="N68" s="135"/>
      <c r="O68" s="102"/>
      <c r="P68" s="96"/>
      <c r="Q68" s="91"/>
      <c r="R68" s="110"/>
      <c r="S68" s="106"/>
    </row>
    <row r="69" spans="1:19" ht="36" x14ac:dyDescent="0.25">
      <c r="A69" s="167" t="s">
        <v>19</v>
      </c>
      <c r="B69" s="167" t="str">
        <f>'5. Limpieza ambiental'!A10</f>
        <v>EC_8</v>
      </c>
      <c r="C69" s="167" t="str">
        <f>'5. Limpieza ambiental'!D10</f>
        <v xml:space="preserve">Existe un presupuesto anual para suministros y equipos de limpieza ambiental y es suficiente para todas las necesidades. </v>
      </c>
      <c r="D69" s="178" t="str">
        <f>IF(ISBLANK('5. Limpieza ambiental'!H10),"No evaluado",'5. Limpieza ambiental'!H10)</f>
        <v>No evaluado</v>
      </c>
      <c r="E69" s="126"/>
      <c r="F69" s="130"/>
      <c r="G69" s="146"/>
      <c r="H69" s="146"/>
      <c r="I69" s="182"/>
      <c r="J69" s="130"/>
      <c r="K69" s="91"/>
      <c r="L69" s="135"/>
      <c r="M69" s="135"/>
      <c r="N69" s="135"/>
      <c r="O69" s="102"/>
      <c r="P69" s="96"/>
      <c r="Q69" s="91"/>
      <c r="R69" s="110"/>
      <c r="S69" s="106"/>
    </row>
    <row r="70" spans="1:19" ht="60" x14ac:dyDescent="0.25">
      <c r="A70" s="167" t="s">
        <v>19</v>
      </c>
      <c r="B70" s="167" t="str">
        <f>'5. Limpieza ambiental'!A11</f>
        <v>EC_9</v>
      </c>
      <c r="C70" s="167" t="str">
        <f>'5. Limpieza ambiental'!D11</f>
        <v>Existe una zona dedicada al almacenamiento, preparación y cuidado de los suministros y equipos de limpieza («zona de servicios de limpieza ambiental»), se mantiene limpia y en buen estado, y se utiliza de acuerdo con su finalidad</v>
      </c>
      <c r="D70" s="178" t="str">
        <f>IF(ISBLANK('5. Limpieza ambiental'!H11),"No evaluado",'5. Limpieza ambiental'!H11)</f>
        <v>No evaluado</v>
      </c>
      <c r="E70" s="126"/>
      <c r="F70" s="130"/>
      <c r="G70" s="146"/>
      <c r="H70" s="146"/>
      <c r="I70" s="182"/>
      <c r="J70" s="130"/>
      <c r="K70" s="91"/>
      <c r="L70" s="135"/>
      <c r="M70" s="135"/>
      <c r="N70" s="135"/>
      <c r="O70" s="102"/>
      <c r="P70" s="96"/>
      <c r="Q70" s="91"/>
      <c r="R70" s="110"/>
      <c r="S70" s="106"/>
    </row>
    <row r="71" spans="1:19" ht="36" x14ac:dyDescent="0.25">
      <c r="A71" s="167" t="s">
        <v>19</v>
      </c>
      <c r="B71" s="167" t="str">
        <f>'5. Limpieza ambiental'!A12</f>
        <v>EC_10</v>
      </c>
      <c r="C71" s="167" t="str">
        <f>'5. Limpieza ambiental'!D12</f>
        <v>Se dispone en todo momento de EPP adecuados y en cantidad suficiente para todo el personal de limpieza</v>
      </c>
      <c r="D71" s="178" t="str">
        <f>IF(ISBLANK('5. Limpieza ambiental'!H12),"No evaluado",'5. Limpieza ambiental'!H12)</f>
        <v>No evaluado</v>
      </c>
      <c r="E71" s="126"/>
      <c r="F71" s="130"/>
      <c r="G71" s="146"/>
      <c r="H71" s="146"/>
      <c r="I71" s="182"/>
      <c r="J71" s="130"/>
      <c r="K71" s="91"/>
      <c r="L71" s="135"/>
      <c r="M71" s="135"/>
      <c r="N71" s="135"/>
      <c r="O71" s="102"/>
      <c r="P71" s="96"/>
      <c r="Q71" s="91"/>
      <c r="R71" s="110"/>
      <c r="S71" s="106"/>
    </row>
    <row r="72" spans="1:19" ht="60" x14ac:dyDescent="0.25">
      <c r="A72" s="167" t="s">
        <v>19</v>
      </c>
      <c r="B72" s="167" t="str">
        <f>'5. Limpieza ambiental'!A13</f>
        <v>EC_11</v>
      </c>
      <c r="C72" s="167" t="str">
        <f>'5. Limpieza ambiental'!D13</f>
        <v xml:space="preserve">[Si aumenta la carga de pacientes]
Se dispone de personal adicional (por ejemplo, una lista) y de suministros de limpieza adicionales para ser distribuidos en el establecimiento en caso de que aumente la carga de pacientes </v>
      </c>
      <c r="D72" s="178" t="str">
        <f>IF(ISBLANK('5. Limpieza ambiental'!H13),"No evaluado",'5. Limpieza ambiental'!H13)</f>
        <v>No evaluado</v>
      </c>
      <c r="E72" s="126"/>
      <c r="F72" s="130"/>
      <c r="G72" s="146"/>
      <c r="H72" s="146"/>
      <c r="I72" s="182"/>
      <c r="J72" s="130"/>
      <c r="K72" s="91"/>
      <c r="L72" s="135"/>
      <c r="M72" s="135"/>
      <c r="N72" s="135"/>
      <c r="O72" s="102"/>
      <c r="P72" s="96"/>
      <c r="Q72" s="91"/>
      <c r="R72" s="110"/>
      <c r="S72" s="106"/>
    </row>
    <row r="73" spans="1:19" ht="36" x14ac:dyDescent="0.25">
      <c r="A73" s="167" t="s">
        <v>19</v>
      </c>
      <c r="B73" s="167" t="str">
        <f>'5. Limpieza ambiental'!A14</f>
        <v>EC_12</v>
      </c>
      <c r="C73" s="167" t="str">
        <f>'5. Limpieza ambiental'!D14</f>
        <v>Todas las camas/colchones tienen fundas impermeables sin signos de daños (desgarros, roturas o agujeros)</v>
      </c>
      <c r="D73" s="178" t="str">
        <f>IF(ISBLANK('5. Limpieza ambiental'!H14),"No evaluado",'5. Limpieza ambiental'!H14)</f>
        <v>No evaluado</v>
      </c>
      <c r="E73" s="126"/>
      <c r="F73" s="130"/>
      <c r="G73" s="146"/>
      <c r="H73" s="146"/>
      <c r="I73" s="182"/>
      <c r="J73" s="130"/>
      <c r="K73" s="91"/>
      <c r="L73" s="135"/>
      <c r="M73" s="135"/>
      <c r="N73" s="135"/>
      <c r="O73" s="102"/>
      <c r="P73" s="96"/>
      <c r="Q73" s="91"/>
      <c r="R73" s="110"/>
      <c r="S73" s="106"/>
    </row>
    <row r="74" spans="1:19" ht="48" x14ac:dyDescent="0.25">
      <c r="A74" s="167" t="s">
        <v>19</v>
      </c>
      <c r="B74" s="167" t="str">
        <f>'5. Limpieza ambiental'!A15</f>
        <v>EC_13</v>
      </c>
      <c r="C74" s="167" t="str">
        <f>'5. Limpieza ambiental'!D15</f>
        <v>Las instalaciones de lavandería están limpias, bien mantenidas y pueden satisfacer la demanda (por ejemplo, para lavar la ropa de cama de los pacientes entre un ocupante y el siguiente)</v>
      </c>
      <c r="D74" s="178" t="str">
        <f>IF(ISBLANK('5. Limpieza ambiental'!H15),"No evaluado",'5. Limpieza ambiental'!H15)</f>
        <v>No evaluado</v>
      </c>
      <c r="E74" s="126"/>
      <c r="F74" s="130"/>
      <c r="G74" s="146"/>
      <c r="H74" s="146"/>
      <c r="I74" s="182"/>
      <c r="J74" s="130"/>
      <c r="K74" s="91"/>
      <c r="L74" s="135"/>
      <c r="M74" s="135"/>
      <c r="N74" s="135"/>
      <c r="O74" s="102"/>
      <c r="P74" s="96"/>
      <c r="Q74" s="91"/>
      <c r="R74" s="110"/>
      <c r="S74" s="106"/>
    </row>
    <row r="75" spans="1:19" ht="72" x14ac:dyDescent="0.25">
      <c r="A75" s="167" t="s">
        <v>19</v>
      </c>
      <c r="B75" s="167" t="str">
        <f>'5. Limpieza ambiental'!A16</f>
        <v>EC_14</v>
      </c>
      <c r="C75" s="167" t="str">
        <f>'5. Limpieza ambiental'!D16</f>
        <v xml:space="preserve">Se dispone de servicios de lavandería con agua caliente (70 ºC a 80°C durante 10 minutos) para reacondicionar los paños y los cabezales de las fregonas, y los cabezales de las fregonas y los paños de limpieza se lavan siempre por separado del resto de los tejidos hospitalarios sucios. </v>
      </c>
      <c r="D75" s="178" t="str">
        <f>IF(ISBLANK('5. Limpieza ambiental'!H16),"No evaluado",'5. Limpieza ambiental'!H16)</f>
        <v>No evaluado</v>
      </c>
      <c r="E75" s="126"/>
      <c r="F75" s="130"/>
      <c r="G75" s="146"/>
      <c r="H75" s="146"/>
      <c r="I75" s="182"/>
      <c r="J75" s="130"/>
      <c r="K75" s="91"/>
      <c r="L75" s="135"/>
      <c r="M75" s="135"/>
      <c r="N75" s="135"/>
      <c r="O75" s="102"/>
      <c r="P75" s="96"/>
      <c r="Q75" s="91"/>
      <c r="R75" s="110"/>
      <c r="S75" s="106"/>
    </row>
    <row r="76" spans="1:19" ht="48" x14ac:dyDescent="0.25">
      <c r="A76" s="167" t="s">
        <v>19</v>
      </c>
      <c r="B76" s="167" t="str">
        <f>'5. Limpieza ambiental'!A17</f>
        <v>EC_15</v>
      </c>
      <c r="C76" s="167" t="str">
        <f>'5. Limpieza ambiental'!D17</f>
        <v>[Solo hospitales]
Los alimentos se preparan y manipulan de forma segura (con las manos limpias, en superficies limpias y con utensilios limpios)</v>
      </c>
      <c r="D76" s="178" t="str">
        <f>IF(ISBLANK('5. Limpieza ambiental'!H17),"No evaluado",'5. Limpieza ambiental'!H17)</f>
        <v>No evaluado</v>
      </c>
      <c r="E76" s="126"/>
      <c r="F76" s="130"/>
      <c r="G76" s="146"/>
      <c r="H76" s="146"/>
      <c r="I76" s="182"/>
      <c r="J76" s="130"/>
      <c r="K76" s="91"/>
      <c r="L76" s="135"/>
      <c r="M76" s="135"/>
      <c r="N76" s="135"/>
      <c r="O76" s="102"/>
      <c r="P76" s="96"/>
      <c r="Q76" s="91"/>
      <c r="R76" s="110"/>
      <c r="S76" s="106"/>
    </row>
    <row r="77" spans="1:19" ht="48" x14ac:dyDescent="0.25">
      <c r="A77" s="167" t="s">
        <v>19</v>
      </c>
      <c r="B77" s="167" t="str">
        <f>'5. Limpieza ambiental'!A18</f>
        <v>EC_16</v>
      </c>
      <c r="C77" s="167" t="str">
        <f>'5. Limpieza ambiental'!D18</f>
        <v>[Solo hospitales]
Las despensas de la cocina y los alimentos preparados están protegidas contra las moscas, otros insectos o las ratas</v>
      </c>
      <c r="D77" s="178" t="str">
        <f>IF(ISBLANK('5. Limpieza ambiental'!H18),"No evaluado",'5. Limpieza ambiental'!H18)</f>
        <v>No evaluado</v>
      </c>
      <c r="E77" s="126"/>
      <c r="F77" s="130"/>
      <c r="G77" s="146"/>
      <c r="H77" s="146"/>
      <c r="I77" s="182"/>
      <c r="J77" s="130"/>
      <c r="K77" s="91"/>
      <c r="L77" s="135"/>
      <c r="M77" s="135"/>
      <c r="N77" s="135"/>
      <c r="O77" s="102"/>
      <c r="P77" s="96"/>
      <c r="Q77" s="91"/>
      <c r="R77" s="110"/>
      <c r="S77" s="106"/>
    </row>
    <row r="78" spans="1:19" ht="36" x14ac:dyDescent="0.25">
      <c r="A78" s="168" t="s">
        <v>20</v>
      </c>
      <c r="B78" s="168" t="str">
        <f>'6. Energía y medio ambiente'!A3</f>
        <v>E_1</v>
      </c>
      <c r="C78" s="168" t="str">
        <f>'6. Energía y medio ambiente'!D3</f>
        <v xml:space="preserve">El establecimiento dispone de una fuente de electricidad funcional y bien mantenida (por ejemplo, red eléctrica, solar) </v>
      </c>
      <c r="D78" s="178" t="str">
        <f>IF(ISBLANK('6. Energía y medio ambiente'!H3),"No evaluado",'6. Energía y medio ambiente'!H3)</f>
        <v>No evaluado</v>
      </c>
      <c r="E78" s="126"/>
      <c r="F78" s="130"/>
      <c r="G78" s="146"/>
      <c r="H78" s="146"/>
      <c r="I78" s="182"/>
      <c r="J78" s="130"/>
      <c r="K78" s="91"/>
      <c r="L78" s="135"/>
      <c r="M78" s="135"/>
      <c r="N78" s="135"/>
      <c r="O78" s="102"/>
      <c r="P78" s="96"/>
      <c r="Q78" s="91"/>
      <c r="R78" s="110"/>
      <c r="S78" s="106"/>
    </row>
    <row r="79" spans="1:19" ht="60" x14ac:dyDescent="0.25">
      <c r="A79" s="168" t="s">
        <v>20</v>
      </c>
      <c r="B79" s="168" t="str">
        <f>'6. Energía y medio ambiente'!A4</f>
        <v>E_2</v>
      </c>
      <c r="C79" s="168" t="str">
        <f>'6. Energía y medio ambiente'!D4</f>
        <v>Hay energía suficiente para todas las necesidades eléctricas del establecimiento, incluso para la iluminación y los dispositivos autónomos (por ejemplo, la cadena de frío del Programa Ampliado de Inmunización)</v>
      </c>
      <c r="D79" s="178" t="str">
        <f>IF(ISBLANK('6. Energía y medio ambiente'!H4),"No evaluado",'6. Energía y medio ambiente'!H4)</f>
        <v>No evaluado</v>
      </c>
      <c r="E79" s="126"/>
      <c r="F79" s="130"/>
      <c r="G79" s="146"/>
      <c r="H79" s="146"/>
      <c r="I79" s="182"/>
      <c r="J79" s="130"/>
      <c r="K79" s="91"/>
      <c r="L79" s="135"/>
      <c r="M79" s="135"/>
      <c r="N79" s="135"/>
      <c r="O79" s="102"/>
      <c r="P79" s="96"/>
      <c r="Q79" s="91"/>
      <c r="R79" s="110"/>
      <c r="S79" s="106"/>
    </row>
    <row r="80" spans="1:19" ht="36" x14ac:dyDescent="0.25">
      <c r="A80" s="168" t="s">
        <v>20</v>
      </c>
      <c r="B80" s="168" t="str">
        <f>'6. Energía y medio ambiente'!A5</f>
        <v>E_3</v>
      </c>
      <c r="C80" s="168" t="str">
        <f>'6. Energía y medio ambiente'!D5</f>
        <v xml:space="preserve">[Donde el agua se bombea]
Se dispone de energía suficiente para el bombeo de agua </v>
      </c>
      <c r="D80" s="178" t="str">
        <f>IF(ISBLANK('6. Energía y medio ambiente'!H5),"No evaluado",'6. Energía y medio ambiente'!H5)</f>
        <v>No evaluado</v>
      </c>
      <c r="E80" s="126"/>
      <c r="F80" s="130"/>
      <c r="G80" s="146"/>
      <c r="H80" s="146"/>
      <c r="I80" s="182"/>
      <c r="J80" s="130"/>
      <c r="K80" s="91"/>
      <c r="L80" s="135"/>
      <c r="M80" s="135"/>
      <c r="N80" s="135"/>
      <c r="O80" s="102"/>
      <c r="P80" s="96"/>
      <c r="Q80" s="91"/>
      <c r="R80" s="110"/>
      <c r="S80" s="106"/>
    </row>
    <row r="81" spans="1:19" ht="36" x14ac:dyDescent="0.25">
      <c r="A81" s="168" t="s">
        <v>20</v>
      </c>
      <c r="B81" s="168" t="str">
        <f>'6. Energía y medio ambiente'!A6</f>
        <v>E_4</v>
      </c>
      <c r="C81" s="168" t="str">
        <f>'6. Energía y medio ambiente'!D6</f>
        <v>[Donde el agua se calienta]
Se dispone de energía suficiente para calentar el agua</v>
      </c>
      <c r="D81" s="178" t="str">
        <f>IF(ISBLANK('6. Energía y medio ambiente'!H6),"No evaluado",'6. Energía y medio ambiente'!H6)</f>
        <v>No evaluado</v>
      </c>
      <c r="E81" s="126"/>
      <c r="F81" s="130"/>
      <c r="G81" s="146"/>
      <c r="H81" s="146"/>
      <c r="I81" s="182"/>
      <c r="J81" s="130"/>
      <c r="K81" s="91"/>
      <c r="L81" s="135"/>
      <c r="M81" s="135"/>
      <c r="N81" s="135"/>
      <c r="O81" s="102"/>
      <c r="P81" s="96"/>
      <c r="Q81" s="91"/>
      <c r="R81" s="110"/>
      <c r="S81" s="106"/>
    </row>
    <row r="82" spans="1:19" ht="36" x14ac:dyDescent="0.25">
      <c r="A82" s="168" t="s">
        <v>20</v>
      </c>
      <c r="B82" s="168" t="str">
        <f>'6. Energía y medio ambiente'!A7</f>
        <v>E_5</v>
      </c>
      <c r="C82" s="168" t="str">
        <f>'6. Energía y medio ambiente'!D7</f>
        <v>Existe una fuente de energía de apoyo funcional (por ejemplo, un generador con el combustible adecuado), si la fuente principal falla</v>
      </c>
      <c r="D82" s="178" t="str">
        <f>IF(ISBLANK('6. Energía y medio ambiente'!H7),"No evaluado",'6. Energía y medio ambiente'!H7)</f>
        <v>No evaluado</v>
      </c>
      <c r="E82" s="126"/>
      <c r="F82" s="130"/>
      <c r="G82" s="146"/>
      <c r="H82" s="146"/>
      <c r="I82" s="182"/>
      <c r="J82" s="130"/>
      <c r="K82" s="91"/>
      <c r="L82" s="135"/>
      <c r="M82" s="135"/>
      <c r="N82" s="135"/>
      <c r="O82" s="102"/>
      <c r="P82" s="96"/>
      <c r="Q82" s="91"/>
      <c r="R82" s="110"/>
      <c r="S82" s="106"/>
    </row>
    <row r="83" spans="1:19" ht="36" x14ac:dyDescent="0.25">
      <c r="A83" s="168" t="s">
        <v>20</v>
      </c>
      <c r="B83" s="168" t="str">
        <f>'6. Energía y medio ambiente'!A8</f>
        <v>E_6</v>
      </c>
      <c r="C83" s="168" t="str">
        <f>'6. Energía y medio ambiente'!D8</f>
        <v>Se utiliza una iluminación eficiente desde el punto de vista energético con controles de iluminación mejorados y bombillas de bajo consumo</v>
      </c>
      <c r="D83" s="178" t="str">
        <f>IF(ISBLANK('6. Energía y medio ambiente'!H8),"No evaluado",'6. Energía y medio ambiente'!H8)</f>
        <v>No evaluado</v>
      </c>
      <c r="E83" s="126"/>
      <c r="F83" s="130"/>
      <c r="G83" s="146"/>
      <c r="H83" s="146"/>
      <c r="I83" s="182"/>
      <c r="J83" s="130"/>
      <c r="K83" s="91"/>
      <c r="L83" s="135"/>
      <c r="M83" s="135"/>
      <c r="N83" s="135"/>
      <c r="O83" s="102"/>
      <c r="P83" s="96"/>
      <c r="Q83" s="91"/>
      <c r="R83" s="110"/>
      <c r="S83" s="106"/>
    </row>
    <row r="84" spans="1:19" ht="24" x14ac:dyDescent="0.25">
      <c r="A84" s="168" t="s">
        <v>20</v>
      </c>
      <c r="B84" s="168" t="str">
        <f>'6. Energía y medio ambiente'!A9</f>
        <v>E_7</v>
      </c>
      <c r="C84" s="168" t="str">
        <f>'6. Energía y medio ambiente'!D9</f>
        <v>La sala de partos está adecuadamente iluminada, incluso de noche</v>
      </c>
      <c r="D84" s="178" t="str">
        <f>IF(ISBLANK('6. Energía y medio ambiente'!H9),"No evaluado",'6. Energía y medio ambiente'!H9)</f>
        <v>No evaluado</v>
      </c>
      <c r="E84" s="126"/>
      <c r="F84" s="130"/>
      <c r="G84" s="146"/>
      <c r="H84" s="146"/>
      <c r="I84" s="182"/>
      <c r="J84" s="130"/>
      <c r="K84" s="91"/>
      <c r="L84" s="135"/>
      <c r="M84" s="135"/>
      <c r="N84" s="135"/>
      <c r="O84" s="102"/>
      <c r="P84" s="96"/>
      <c r="Q84" s="91"/>
      <c r="R84" s="110"/>
      <c r="S84" s="106"/>
    </row>
    <row r="85" spans="1:19" ht="24" x14ac:dyDescent="0.25">
      <c r="A85" s="168" t="s">
        <v>20</v>
      </c>
      <c r="B85" s="168" t="str">
        <f>'6. Energía y medio ambiente'!A10</f>
        <v>E_8</v>
      </c>
      <c r="C85" s="168" t="str">
        <f>'6. Energía y medio ambiente'!D10</f>
        <v>La ducha o duchas están iluminadas adecuadamente, incluso de noche</v>
      </c>
      <c r="D85" s="178" t="str">
        <f>IF(ISBLANK('6. Energía y medio ambiente'!H10),"No evaluado",'6. Energía y medio ambiente'!H10)</f>
        <v>No evaluado</v>
      </c>
      <c r="E85" s="126"/>
      <c r="F85" s="130"/>
      <c r="G85" s="146"/>
      <c r="H85" s="146"/>
      <c r="I85" s="182"/>
      <c r="J85" s="130"/>
      <c r="K85" s="91"/>
      <c r="L85" s="135"/>
      <c r="M85" s="135"/>
      <c r="N85" s="135"/>
      <c r="O85" s="102"/>
      <c r="P85" s="96"/>
      <c r="Q85" s="91"/>
      <c r="R85" s="110"/>
      <c r="S85" s="106"/>
    </row>
    <row r="86" spans="1:19" ht="24" x14ac:dyDescent="0.25">
      <c r="A86" s="168" t="s">
        <v>20</v>
      </c>
      <c r="B86" s="168" t="str">
        <f>'6. Energía y medio ambiente'!A11</f>
        <v>E_9</v>
      </c>
      <c r="C86" s="168" t="str">
        <f>'6. Energía y medio ambiente'!D11</f>
        <v>Las letrinas están iluminadas adecuadamente, incluso de noche</v>
      </c>
      <c r="D86" s="178" t="str">
        <f>IF(ISBLANK('6. Energía y medio ambiente'!H11),"No evaluado",'6. Energía y medio ambiente'!H11)</f>
        <v>No evaluado</v>
      </c>
      <c r="E86" s="126"/>
      <c r="F86" s="130"/>
      <c r="G86" s="146"/>
      <c r="H86" s="146"/>
      <c r="I86" s="182"/>
      <c r="J86" s="130"/>
      <c r="K86" s="91"/>
      <c r="L86" s="135"/>
      <c r="M86" s="135"/>
      <c r="N86" s="135"/>
      <c r="O86" s="102"/>
      <c r="P86" s="96"/>
      <c r="Q86" s="91"/>
      <c r="R86" s="110"/>
      <c r="S86" s="106"/>
    </row>
    <row r="87" spans="1:19" ht="36" x14ac:dyDescent="0.25">
      <c r="A87" s="168" t="s">
        <v>20</v>
      </c>
      <c r="B87" s="168" t="str">
        <f>'6. Energía y medio ambiente'!A12</f>
        <v>E_10</v>
      </c>
      <c r="C87" s="168" t="str">
        <f>'6. Energía y medio ambiente'!D12</f>
        <v>Se dispone de suficiente ventilación ambiental en funcionamiento (natural o mecánica) en las zonas de atención al paciente</v>
      </c>
      <c r="D87" s="178" t="str">
        <f>IF(ISBLANK('6. Energía y medio ambiente'!H12),"No evaluado",'6. Energía y medio ambiente'!H12)</f>
        <v>No evaluado</v>
      </c>
      <c r="E87" s="126"/>
      <c r="F87" s="130"/>
      <c r="G87" s="146"/>
      <c r="H87" s="146"/>
      <c r="I87" s="182"/>
      <c r="J87" s="130"/>
      <c r="K87" s="91"/>
      <c r="L87" s="135"/>
      <c r="M87" s="135"/>
      <c r="N87" s="135"/>
      <c r="O87" s="102"/>
      <c r="P87" s="96"/>
      <c r="Q87" s="91"/>
      <c r="R87" s="110"/>
      <c r="S87" s="106"/>
    </row>
    <row r="88" spans="1:19" ht="48" x14ac:dyDescent="0.25">
      <c r="A88" s="168" t="s">
        <v>20</v>
      </c>
      <c r="B88" s="168" t="str">
        <f>'6. Energía y medio ambiente'!A13</f>
        <v>E_11</v>
      </c>
      <c r="C88" s="168" t="str">
        <f>'6. Energía y medio ambiente'!D13</f>
        <v>[En las zonas donde el paludismo es endémico]
Las camas disponen de mosquiteros tratados con insecticida para proteger a los pacientes de enfermedades transmitidas por mosquitos</v>
      </c>
      <c r="D88" s="178" t="str">
        <f>IF(ISBLANK('6. Energía y medio ambiente'!H13),"No evaluado",'6. Energía y medio ambiente'!H13)</f>
        <v>No evaluado</v>
      </c>
      <c r="E88" s="126"/>
      <c r="F88" s="130"/>
      <c r="G88" s="146"/>
      <c r="H88" s="146"/>
      <c r="I88" s="182"/>
      <c r="J88" s="130"/>
      <c r="K88" s="91"/>
      <c r="L88" s="135"/>
      <c r="M88" s="135"/>
      <c r="N88" s="135"/>
      <c r="O88" s="102"/>
      <c r="P88" s="96"/>
      <c r="Q88" s="91"/>
      <c r="R88" s="110"/>
      <c r="S88" s="106"/>
    </row>
    <row r="89" spans="1:19" ht="84" x14ac:dyDescent="0.25">
      <c r="A89" s="168" t="s">
        <v>20</v>
      </c>
      <c r="B89" s="168" t="str">
        <f>'6. Energía y medio ambiente'!A15</f>
        <v>E_13</v>
      </c>
      <c r="C89" s="168" t="str">
        <f>'6. Energía y medio ambiente'!D15</f>
        <v>Se dispone de papeleras de uso general en todas las zonas públicas, se retira regularmente la basura del interior y del exterior del establecimiento, y se procura mejorar y mantener el aspecto estético del establecimiento mediante la pintura, la jardinería (plantas) y la garantía de que todos los equipos y otros artículos se almacenen de forma segura</v>
      </c>
      <c r="D89" s="178" t="str">
        <f>IF(ISBLANK('6. Energía y medio ambiente'!H15),"No evaluado",'6. Energía y medio ambiente'!H15)</f>
        <v>No evaluado</v>
      </c>
      <c r="E89" s="126"/>
      <c r="F89" s="130"/>
      <c r="G89" s="146"/>
      <c r="H89" s="146"/>
      <c r="I89" s="182"/>
      <c r="J89" s="130"/>
      <c r="K89" s="91"/>
      <c r="L89" s="135"/>
      <c r="M89" s="135"/>
      <c r="N89" s="135"/>
      <c r="O89" s="102"/>
      <c r="P89" s="96"/>
      <c r="Q89" s="91"/>
      <c r="R89" s="110"/>
      <c r="S89" s="106"/>
    </row>
    <row r="90" spans="1:19" ht="36" x14ac:dyDescent="0.25">
      <c r="A90" s="194" t="s">
        <v>49</v>
      </c>
      <c r="B90" s="194" t="str">
        <f>'7. Gestión y personal'!A3</f>
        <v>M_1</v>
      </c>
      <c r="C90" s="194" t="str">
        <f>'7. Gestión y personal'!D3</f>
        <v>El establecimiento cuenta con un equipo funcional de mejora de la calidad / de prevención y control de infecciones o WASH FIT</v>
      </c>
      <c r="D90" s="178" t="str">
        <f>IF(ISBLANK('7. Gestión y personal'!H3),"No evaluado",'7. Gestión y personal'!H3)</f>
        <v>No evaluado</v>
      </c>
      <c r="E90" s="126"/>
      <c r="F90" s="130"/>
      <c r="G90" s="146"/>
      <c r="H90" s="146"/>
      <c r="I90" s="182"/>
      <c r="J90" s="130"/>
      <c r="K90" s="91"/>
      <c r="L90" s="135"/>
      <c r="M90" s="135"/>
      <c r="N90" s="135"/>
      <c r="O90" s="102"/>
      <c r="P90" s="96"/>
      <c r="Q90" s="91"/>
      <c r="R90" s="110"/>
      <c r="S90" s="106"/>
    </row>
    <row r="91" spans="1:19" ht="48" x14ac:dyDescent="0.25">
      <c r="A91" s="194" t="s">
        <v>49</v>
      </c>
      <c r="B91" s="194" t="str">
        <f>'7. Gestión y personal'!A4</f>
        <v>M_2</v>
      </c>
      <c r="C91" s="194" t="str">
        <f>'7. Gestión y personal'!D4</f>
        <v>El establecimiento cuenta con un coordinador o técnico encargado de WASH FIT que trabaja con arreglo a un programa de trabajo aprobado, con el apoyo del personal directivo superior</v>
      </c>
      <c r="D91" s="178" t="str">
        <f>IF(ISBLANK('7. Gestión y personal'!H4),"No evaluado",'7. Gestión y personal'!H4)</f>
        <v>No evaluado</v>
      </c>
      <c r="E91" s="126"/>
      <c r="F91" s="130"/>
      <c r="G91" s="146"/>
      <c r="H91" s="146"/>
      <c r="I91" s="182"/>
      <c r="J91" s="130"/>
      <c r="K91" s="91"/>
      <c r="L91" s="135"/>
      <c r="M91" s="135"/>
      <c r="N91" s="135"/>
      <c r="O91" s="102"/>
      <c r="P91" s="96"/>
      <c r="Q91" s="91"/>
      <c r="R91" s="110"/>
      <c r="S91" s="106"/>
    </row>
    <row r="92" spans="1:19" ht="96" x14ac:dyDescent="0.25">
      <c r="A92" s="194" t="s">
        <v>49</v>
      </c>
      <c r="B92" s="194" t="str">
        <f>'7. Gestión y personal'!A5</f>
        <v>M_3</v>
      </c>
      <c r="C92" s="194" t="str">
        <f>'7. Gestión y personal'!D5</f>
        <v>Se consulta a los grupos de mujeres, de personas con discapacidad y de indígenas, así como a otros usuarios y personal específicos (por ejemplo, enfermeras, parteras, personal de limpieza) sobre las necesidades de agua, saneamiento e higiene y sobre el diseño de la tecnología, y sus opiniones influyen en la elección, la colocación y el mantenimiento de la tecnología</v>
      </c>
      <c r="D92" s="178" t="str">
        <f>IF(ISBLANK('7. Gestión y personal'!H5),"No evaluado",'7. Gestión y personal'!H5)</f>
        <v>No evaluado</v>
      </c>
      <c r="E92" s="126"/>
      <c r="F92" s="130"/>
      <c r="G92" s="146"/>
      <c r="H92" s="146"/>
      <c r="I92" s="182"/>
      <c r="J92" s="130"/>
      <c r="K92" s="91"/>
      <c r="L92" s="135"/>
      <c r="M92" s="135"/>
      <c r="N92" s="135"/>
      <c r="O92" s="102"/>
      <c r="P92" s="96"/>
      <c r="Q92" s="91"/>
      <c r="R92" s="110"/>
      <c r="S92" s="106"/>
    </row>
    <row r="93" spans="1:19" ht="36" x14ac:dyDescent="0.25">
      <c r="A93" s="194" t="s">
        <v>49</v>
      </c>
      <c r="B93" s="194" t="str">
        <f>'7. Gestión y personal'!A6</f>
        <v>M_4</v>
      </c>
      <c r="C93" s="194" t="str">
        <f>'7. Gestión y personal'!D6</f>
        <v xml:space="preserve">Se dispone de un organigrama actualizado de la estructura de gestión del establecimiento, incluido el personal de limpieza, claramente visible y legible </v>
      </c>
      <c r="D93" s="178" t="str">
        <f>IF(ISBLANK('7. Gestión y personal'!H6),"No evaluado",'7. Gestión y personal'!H6)</f>
        <v>No evaluado</v>
      </c>
      <c r="E93" s="126"/>
      <c r="F93" s="130"/>
      <c r="G93" s="146"/>
      <c r="H93" s="146"/>
      <c r="I93" s="182"/>
      <c r="J93" s="130"/>
      <c r="K93" s="91"/>
      <c r="L93" s="135"/>
      <c r="M93" s="135"/>
      <c r="N93" s="135"/>
      <c r="O93" s="102"/>
      <c r="P93" s="96"/>
      <c r="Q93" s="91"/>
      <c r="R93" s="110"/>
      <c r="S93" s="106"/>
    </row>
    <row r="94" spans="1:19" ht="72" x14ac:dyDescent="0.25">
      <c r="A94" s="194" t="s">
        <v>49</v>
      </c>
      <c r="B94" s="194" t="str">
        <f>'7. Gestión y personal'!A7</f>
        <v>M_5</v>
      </c>
      <c r="C94" s="194" t="str">
        <f>'7. Gestión y personal'!D7</f>
        <v>Todo el personal auxiliar, incluidos los manipuladores de desechos y los encargados de la limpieza, tiene una descripción clara y por escrito de su trabajo, en la que se describen las responsabilidades en materia de agua, saneamiento e higiene y de prevención y control de infecciones</v>
      </c>
      <c r="D94" s="178" t="str">
        <f>IF(ISBLANK('7. Gestión y personal'!H7),"No evaluado",'7. Gestión y personal'!H7)</f>
        <v>No evaluado</v>
      </c>
      <c r="E94" s="126"/>
      <c r="F94" s="130"/>
      <c r="G94" s="146"/>
      <c r="H94" s="146"/>
      <c r="I94" s="182"/>
      <c r="J94" s="130"/>
      <c r="K94" s="91"/>
      <c r="L94" s="135"/>
      <c r="M94" s="135"/>
      <c r="N94" s="135"/>
      <c r="O94" s="102"/>
      <c r="P94" s="96"/>
      <c r="Q94" s="91"/>
      <c r="R94" s="110"/>
      <c r="S94" s="106"/>
    </row>
    <row r="95" spans="1:19" ht="72" x14ac:dyDescent="0.25">
      <c r="A95" s="194" t="s">
        <v>49</v>
      </c>
      <c r="B95" s="194" t="str">
        <f>'7. Gestión y personal'!A8</f>
        <v>M_6</v>
      </c>
      <c r="C95" s="194" t="str">
        <f>'7. Gestión y personal'!D8</f>
        <v xml:space="preserve">Todo el personal auxiliar nuevo, incluidos quienes manipulan los desechos y quienes limpian, recibe una formación adecuada en materia de agua, saneamiento e higiene y prevención y control de infecciones, adaptada y adecuada a su función profesional </v>
      </c>
      <c r="D95" s="178" t="str">
        <f>IF(ISBLANK('7. Gestión y personal'!H8),"No evaluado",'7. Gestión y personal'!H8)</f>
        <v>No evaluado</v>
      </c>
      <c r="E95" s="126"/>
      <c r="F95" s="130"/>
      <c r="G95" s="146"/>
      <c r="H95" s="146"/>
      <c r="I95" s="182"/>
      <c r="J95" s="130"/>
      <c r="K95" s="91"/>
      <c r="L95" s="135"/>
      <c r="M95" s="135"/>
      <c r="N95" s="135"/>
      <c r="O95" s="102"/>
      <c r="P95" s="96"/>
      <c r="Q95" s="91"/>
      <c r="R95" s="110"/>
      <c r="S95" s="106"/>
    </row>
    <row r="96" spans="1:19" ht="72" x14ac:dyDescent="0.25">
      <c r="A96" s="194" t="s">
        <v>49</v>
      </c>
      <c r="B96" s="194" t="str">
        <f>'7. Gestión y personal'!A9</f>
        <v>M_7</v>
      </c>
      <c r="C96" s="194" t="str">
        <f>'7. Gestión y personal'!D9</f>
        <v>Se evalúa periódicamente (al menos una vez al año) el rendimiento del personal (por ejemplo, en lo que respecta a la higiene de las manos); se reconoce y/o recompensa al personal de alto rendimiento, y se apoya a quienes no tienen un buen rendimiento para que mejoren</v>
      </c>
      <c r="D96" s="178" t="str">
        <f>IF(ISBLANK('7. Gestión y personal'!H9),"No evaluado",'7. Gestión y personal'!H9)</f>
        <v>No evaluado</v>
      </c>
      <c r="E96" s="126"/>
      <c r="F96" s="130"/>
      <c r="G96" s="146"/>
      <c r="H96" s="146"/>
      <c r="I96" s="182"/>
      <c r="J96" s="130"/>
      <c r="K96" s="91"/>
      <c r="L96" s="135"/>
      <c r="M96" s="135"/>
      <c r="N96" s="135"/>
      <c r="O96" s="102"/>
      <c r="P96" s="96"/>
      <c r="Q96" s="91"/>
      <c r="R96" s="110"/>
      <c r="S96" s="106"/>
    </row>
    <row r="97" spans="1:19" ht="48" x14ac:dyDescent="0.25">
      <c r="A97" s="194" t="s">
        <v>49</v>
      </c>
      <c r="B97" s="194" t="str">
        <f>'7. Gestión y personal'!A10</f>
        <v>M_8</v>
      </c>
      <c r="C97" s="194" t="str">
        <f>'7. Gestión y personal'!D10</f>
        <v xml:space="preserve">Existe un protocolo y un sistema eficaz para el uso y mantenimiento continuos de la infraestructura, y las adquisiciones de los suministros necesarios para su funcionamiento y mantenimiento </v>
      </c>
      <c r="D97" s="178" t="str">
        <f>IF(ISBLANK('7. Gestión y personal'!H10),"No evaluado",'7. Gestión y personal'!H10)</f>
        <v>No evaluado</v>
      </c>
      <c r="E97" s="126"/>
      <c r="F97" s="130"/>
      <c r="G97" s="146"/>
      <c r="H97" s="146"/>
      <c r="I97" s="182"/>
      <c r="J97" s="130"/>
      <c r="K97" s="91"/>
      <c r="L97" s="135"/>
      <c r="M97" s="135"/>
      <c r="N97" s="135"/>
      <c r="O97" s="102"/>
      <c r="P97" s="96"/>
      <c r="Q97" s="91"/>
      <c r="R97" s="110"/>
      <c r="S97" s="106"/>
    </row>
    <row r="98" spans="1:19" ht="72" x14ac:dyDescent="0.25">
      <c r="A98" s="194" t="s">
        <v>49</v>
      </c>
      <c r="B98" s="194" t="str">
        <f>'7. Gestión y personal'!A11</f>
        <v>M_9</v>
      </c>
      <c r="C98" s="194" t="str">
        <f>'7. Gestión y personal'!D11</f>
        <v>Existe presupuesto para cubrir los gastos de personal de limpieza y mantenimiento, la formación en materia de prevención y control de infecciones / agua, saneamiento e higiene (por ejemplo, jabón, cloro) y todas las actividades enumeradas en el protocolo de adquisiciones</v>
      </c>
      <c r="D98" s="178" t="str">
        <f>IF(ISBLANK('7. Gestión y personal'!H11),"No evaluado",'7. Gestión y personal'!H11)</f>
        <v>No evaluado</v>
      </c>
      <c r="E98" s="126"/>
      <c r="F98" s="130"/>
      <c r="G98" s="146"/>
      <c r="H98" s="146"/>
      <c r="I98" s="182"/>
      <c r="J98" s="130"/>
      <c r="K98" s="91"/>
      <c r="L98" s="135"/>
      <c r="M98" s="135"/>
      <c r="N98" s="135"/>
      <c r="O98" s="102"/>
      <c r="P98" s="96"/>
      <c r="Q98" s="91"/>
      <c r="R98" s="110"/>
      <c r="S98" s="106"/>
    </row>
    <row r="99" spans="1:19" ht="48" x14ac:dyDescent="0.25">
      <c r="A99" s="194" t="s">
        <v>49</v>
      </c>
      <c r="B99" s="194" t="str">
        <f>'7. Gestión y personal'!A12</f>
        <v>M_10</v>
      </c>
      <c r="C99" s="194" t="str">
        <f>'7. Gestión y personal'!D12</f>
        <v>Existe una política/carta sobre seguridad del paciente por escrito para todo el establecimiento con el fin de mejorar la calidad de la atención, que está actualizada y se encuentra en vigencia</v>
      </c>
      <c r="D99" s="178" t="str">
        <f>IF(ISBLANK('7. Gestión y personal'!H12),"No evaluado",'7. Gestión y personal'!H12)</f>
        <v>No evaluado</v>
      </c>
      <c r="E99" s="126"/>
      <c r="F99" s="130"/>
      <c r="G99" s="146"/>
      <c r="H99" s="146"/>
      <c r="I99" s="182"/>
      <c r="J99" s="130"/>
      <c r="K99" s="91"/>
      <c r="L99" s="135"/>
      <c r="M99" s="135"/>
      <c r="N99" s="135"/>
      <c r="O99" s="102"/>
      <c r="P99" s="96"/>
      <c r="Q99" s="91"/>
      <c r="R99" s="110"/>
      <c r="S99" s="106"/>
    </row>
    <row r="100" spans="1:19" ht="36" x14ac:dyDescent="0.25">
      <c r="A100" s="194" t="s">
        <v>49</v>
      </c>
      <c r="B100" s="194" t="str">
        <f>'7. Gestión y personal'!A13</f>
        <v>M_11</v>
      </c>
      <c r="C100" s="194" t="str">
        <f>'7. Gestión y personal'!D13</f>
        <v xml:space="preserve">Existe una política/carta sobre sostenibilidad ambiental por escrito para todo el establecimiento y se encuentra en vigencia </v>
      </c>
      <c r="D100" s="178" t="str">
        <f>IF(ISBLANK('7. Gestión y personal'!H13),"No evaluado",'7. Gestión y personal'!H13)</f>
        <v>No evaluado</v>
      </c>
      <c r="E100" s="126"/>
      <c r="F100" s="130"/>
      <c r="G100" s="146"/>
      <c r="H100" s="146"/>
      <c r="I100" s="182"/>
      <c r="J100" s="130"/>
      <c r="K100" s="91"/>
      <c r="L100" s="135"/>
      <c r="M100" s="135"/>
      <c r="N100" s="135"/>
      <c r="O100" s="102"/>
      <c r="P100" s="96"/>
      <c r="Q100" s="91"/>
      <c r="R100" s="110"/>
      <c r="S100" s="106"/>
    </row>
    <row r="101" spans="1:19" ht="84" x14ac:dyDescent="0.25">
      <c r="A101" s="194" t="s">
        <v>49</v>
      </c>
      <c r="B101" s="194" t="str">
        <f>'7. Gestión y personal'!A14</f>
        <v>M_12</v>
      </c>
      <c r="C101" s="194" t="str">
        <f>'7. Gestión y personal'!D14</f>
        <v>Existe un plan de preparación y respuesta para situaciones de emergencia, presupuestado y actualizado periódicamente; el personal recibe formación y realiza ejercicios para prepararse, responder y recuperarse ante fenómenos meteorológicos extremos, especialmente a los que contribuye el cambio climático</v>
      </c>
      <c r="D101" s="178" t="str">
        <f>IF(ISBLANK('7. Gestión y personal'!H14),"No evaluado",'7. Gestión y personal'!H14)</f>
        <v>No evaluado</v>
      </c>
      <c r="E101" s="126"/>
      <c r="F101" s="130"/>
      <c r="G101" s="146"/>
      <c r="H101" s="146"/>
      <c r="I101" s="182"/>
      <c r="J101" s="130"/>
      <c r="K101" s="91"/>
      <c r="L101" s="135"/>
      <c r="M101" s="135"/>
      <c r="N101" s="135"/>
      <c r="O101" s="102"/>
      <c r="P101" s="96"/>
      <c r="Q101" s="91"/>
      <c r="R101" s="110"/>
      <c r="S101" s="106"/>
    </row>
    <row r="102" spans="1:19" x14ac:dyDescent="0.25">
      <c r="A102" s="121"/>
      <c r="B102" s="121"/>
      <c r="C102" s="121"/>
      <c r="D102" s="171"/>
      <c r="E102" s="126"/>
      <c r="F102" s="130"/>
      <c r="G102" s="146"/>
      <c r="H102" s="146"/>
      <c r="I102" s="179"/>
      <c r="J102" s="130"/>
      <c r="K102" s="91"/>
      <c r="L102" s="135"/>
      <c r="M102" s="135"/>
      <c r="N102" s="135"/>
      <c r="O102" s="102"/>
      <c r="P102" s="96"/>
      <c r="Q102" s="91"/>
      <c r="R102" s="110"/>
      <c r="S102" s="106"/>
    </row>
    <row r="103" spans="1:19" x14ac:dyDescent="0.25">
      <c r="A103" s="121"/>
      <c r="B103" s="121"/>
      <c r="C103" s="121"/>
      <c r="D103" s="171"/>
      <c r="E103" s="126"/>
      <c r="F103" s="130"/>
      <c r="G103" s="146"/>
      <c r="H103" s="146"/>
      <c r="I103" s="179"/>
      <c r="J103" s="130"/>
      <c r="K103" s="91"/>
      <c r="L103" s="135"/>
      <c r="M103" s="135"/>
      <c r="N103" s="135"/>
      <c r="O103" s="102"/>
      <c r="P103" s="96"/>
      <c r="Q103" s="91"/>
      <c r="R103" s="110"/>
      <c r="S103" s="106"/>
    </row>
    <row r="104" spans="1:19" x14ac:dyDescent="0.25">
      <c r="A104" s="121"/>
      <c r="B104" s="121"/>
      <c r="C104" s="121"/>
      <c r="D104" s="171"/>
      <c r="E104" s="126"/>
      <c r="F104" s="130"/>
      <c r="G104" s="146"/>
      <c r="H104" s="146"/>
      <c r="I104" s="179"/>
      <c r="J104" s="130"/>
      <c r="K104" s="91"/>
      <c r="L104" s="135"/>
      <c r="M104" s="135"/>
      <c r="N104" s="135"/>
      <c r="O104" s="102"/>
      <c r="P104" s="96"/>
      <c r="Q104" s="91"/>
      <c r="R104" s="110"/>
      <c r="S104" s="106"/>
    </row>
    <row r="105" spans="1:19" x14ac:dyDescent="0.25">
      <c r="A105" s="121"/>
      <c r="B105" s="121"/>
      <c r="C105" s="121"/>
      <c r="D105" s="171"/>
      <c r="E105" s="126"/>
      <c r="F105" s="130"/>
      <c r="G105" s="146"/>
      <c r="H105" s="146"/>
      <c r="I105" s="179"/>
      <c r="J105" s="130"/>
      <c r="K105" s="91"/>
      <c r="L105" s="135"/>
      <c r="M105" s="135"/>
      <c r="N105" s="135"/>
      <c r="O105" s="102"/>
      <c r="P105" s="96"/>
      <c r="Q105" s="91"/>
      <c r="R105" s="110"/>
      <c r="S105" s="106"/>
    </row>
    <row r="106" spans="1:19" x14ac:dyDescent="0.25">
      <c r="A106" s="121"/>
      <c r="B106" s="121"/>
      <c r="C106" s="121"/>
      <c r="D106" s="171"/>
      <c r="E106" s="126"/>
      <c r="F106" s="130"/>
      <c r="G106" s="146"/>
      <c r="H106" s="146"/>
      <c r="I106" s="179"/>
      <c r="J106" s="130"/>
      <c r="K106" s="91"/>
      <c r="L106" s="135"/>
      <c r="M106" s="135"/>
      <c r="N106" s="135"/>
      <c r="O106" s="102"/>
      <c r="P106" s="96"/>
      <c r="Q106" s="91"/>
      <c r="R106" s="110"/>
      <c r="S106" s="106"/>
    </row>
    <row r="107" spans="1:19" x14ac:dyDescent="0.25">
      <c r="A107" s="121"/>
      <c r="B107" s="121"/>
      <c r="C107" s="121"/>
      <c r="D107" s="171"/>
      <c r="E107" s="126"/>
      <c r="F107" s="130"/>
      <c r="G107" s="146"/>
      <c r="H107" s="146"/>
      <c r="I107" s="179"/>
      <c r="J107" s="130"/>
      <c r="K107" s="91"/>
      <c r="L107" s="135"/>
      <c r="M107" s="135"/>
      <c r="N107" s="135"/>
      <c r="O107" s="102"/>
      <c r="P107" s="96"/>
      <c r="Q107" s="91"/>
      <c r="R107" s="110"/>
      <c r="S107" s="106"/>
    </row>
    <row r="108" spans="1:19" x14ac:dyDescent="0.25">
      <c r="A108" s="121"/>
      <c r="B108" s="121"/>
      <c r="C108" s="121"/>
      <c r="D108" s="171"/>
      <c r="E108" s="126"/>
      <c r="F108" s="130"/>
      <c r="G108" s="146"/>
      <c r="H108" s="146"/>
      <c r="I108" s="179"/>
      <c r="J108" s="130"/>
      <c r="K108" s="91"/>
      <c r="L108" s="135"/>
      <c r="M108" s="135"/>
      <c r="N108" s="135"/>
      <c r="O108" s="102"/>
      <c r="P108" s="96"/>
      <c r="Q108" s="91"/>
      <c r="R108" s="110"/>
      <c r="S108" s="106"/>
    </row>
    <row r="109" spans="1:19" x14ac:dyDescent="0.25">
      <c r="A109" s="121"/>
      <c r="B109" s="121"/>
      <c r="C109" s="121"/>
      <c r="D109" s="171"/>
      <c r="E109" s="126"/>
      <c r="F109" s="130"/>
      <c r="G109" s="146"/>
      <c r="H109" s="146"/>
      <c r="I109" s="179"/>
      <c r="J109" s="130"/>
      <c r="K109" s="91"/>
      <c r="L109" s="135"/>
      <c r="M109" s="135"/>
      <c r="N109" s="135"/>
      <c r="O109" s="102"/>
      <c r="P109" s="96"/>
      <c r="Q109" s="91"/>
      <c r="R109" s="110"/>
      <c r="S109" s="106"/>
    </row>
    <row r="110" spans="1:19" x14ac:dyDescent="0.25">
      <c r="A110" s="121"/>
      <c r="B110" s="121"/>
      <c r="C110" s="121"/>
      <c r="D110" s="171"/>
      <c r="E110" s="126"/>
      <c r="F110" s="130"/>
      <c r="G110" s="146"/>
      <c r="H110" s="146"/>
      <c r="I110" s="179"/>
      <c r="J110" s="130"/>
      <c r="K110" s="91"/>
      <c r="L110" s="135"/>
      <c r="M110" s="135"/>
      <c r="N110" s="135"/>
      <c r="O110" s="102"/>
      <c r="P110" s="96"/>
      <c r="Q110" s="91"/>
      <c r="R110" s="110"/>
      <c r="S110" s="106"/>
    </row>
    <row r="111" spans="1:19" x14ac:dyDescent="0.25">
      <c r="A111" s="121"/>
      <c r="B111" s="121"/>
      <c r="C111" s="121"/>
      <c r="D111" s="171"/>
      <c r="E111" s="126"/>
      <c r="F111" s="130"/>
      <c r="G111" s="146"/>
      <c r="H111" s="146"/>
      <c r="I111" s="179"/>
      <c r="J111" s="130"/>
      <c r="K111" s="91"/>
      <c r="L111" s="135"/>
      <c r="M111" s="135"/>
      <c r="N111" s="135"/>
      <c r="O111" s="102"/>
      <c r="P111" s="96"/>
      <c r="Q111" s="91"/>
      <c r="R111" s="110"/>
      <c r="S111" s="106"/>
    </row>
    <row r="112" spans="1:19" x14ac:dyDescent="0.25">
      <c r="A112" s="121"/>
      <c r="B112" s="121"/>
      <c r="C112" s="121"/>
      <c r="D112" s="171"/>
      <c r="E112" s="126"/>
      <c r="F112" s="130"/>
      <c r="G112" s="146"/>
      <c r="H112" s="146"/>
      <c r="I112" s="179"/>
      <c r="J112" s="130"/>
      <c r="K112" s="91"/>
      <c r="L112" s="135"/>
      <c r="M112" s="135"/>
      <c r="N112" s="135"/>
      <c r="O112" s="102"/>
      <c r="P112" s="96"/>
      <c r="Q112" s="91"/>
      <c r="R112" s="110"/>
      <c r="S112" s="106"/>
    </row>
    <row r="113" spans="1:19" x14ac:dyDescent="0.25">
      <c r="A113" s="121"/>
      <c r="B113" s="121"/>
      <c r="C113" s="121"/>
      <c r="D113" s="171"/>
      <c r="E113" s="126"/>
      <c r="F113" s="130"/>
      <c r="G113" s="146"/>
      <c r="H113" s="146"/>
      <c r="I113" s="179"/>
      <c r="J113" s="130"/>
      <c r="K113" s="91"/>
      <c r="L113" s="135"/>
      <c r="M113" s="135"/>
      <c r="N113" s="135"/>
      <c r="O113" s="102"/>
      <c r="P113" s="96"/>
      <c r="Q113" s="91"/>
      <c r="R113" s="110"/>
      <c r="S113" s="106"/>
    </row>
    <row r="114" spans="1:19" x14ac:dyDescent="0.25">
      <c r="A114" s="121"/>
      <c r="B114" s="121"/>
      <c r="C114" s="121"/>
      <c r="D114" s="171"/>
      <c r="E114" s="126"/>
      <c r="F114" s="130"/>
      <c r="G114" s="146"/>
      <c r="H114" s="146"/>
      <c r="I114" s="179"/>
      <c r="J114" s="130"/>
      <c r="K114" s="91"/>
      <c r="L114" s="135"/>
      <c r="M114" s="135"/>
      <c r="N114" s="135"/>
      <c r="O114" s="102"/>
      <c r="P114" s="96"/>
      <c r="Q114" s="91"/>
      <c r="R114" s="110"/>
      <c r="S114" s="106"/>
    </row>
    <row r="115" spans="1:19" x14ac:dyDescent="0.25">
      <c r="A115" s="121"/>
      <c r="B115" s="121"/>
      <c r="C115" s="121"/>
      <c r="D115" s="171"/>
      <c r="E115" s="126"/>
      <c r="F115" s="130"/>
      <c r="G115" s="146"/>
      <c r="H115" s="146"/>
      <c r="I115" s="179"/>
      <c r="J115" s="130"/>
      <c r="K115" s="91"/>
      <c r="L115" s="135"/>
      <c r="M115" s="135"/>
      <c r="N115" s="135"/>
      <c r="O115" s="102"/>
      <c r="P115" s="96"/>
      <c r="Q115" s="91"/>
      <c r="R115" s="110"/>
      <c r="S115" s="106"/>
    </row>
    <row r="116" spans="1:19" x14ac:dyDescent="0.25">
      <c r="A116" s="121"/>
      <c r="B116" s="121"/>
      <c r="C116" s="121"/>
      <c r="D116" s="171"/>
      <c r="E116" s="126"/>
      <c r="F116" s="130"/>
      <c r="G116" s="146"/>
      <c r="H116" s="146"/>
      <c r="I116" s="179"/>
      <c r="J116" s="130"/>
      <c r="K116" s="91"/>
      <c r="L116" s="135"/>
      <c r="M116" s="135"/>
      <c r="N116" s="135"/>
      <c r="O116" s="102"/>
      <c r="P116" s="96"/>
      <c r="Q116" s="91"/>
      <c r="R116" s="110"/>
      <c r="S116" s="106"/>
    </row>
    <row r="117" spans="1:19" x14ac:dyDescent="0.25">
      <c r="A117" s="121"/>
      <c r="B117" s="121"/>
      <c r="C117" s="121"/>
      <c r="D117" s="171"/>
      <c r="E117" s="126"/>
      <c r="F117" s="130"/>
      <c r="G117" s="146"/>
      <c r="H117" s="146"/>
      <c r="I117" s="179"/>
      <c r="J117" s="130"/>
      <c r="K117" s="91"/>
      <c r="L117" s="135"/>
      <c r="M117" s="135"/>
      <c r="N117" s="135"/>
      <c r="O117" s="102"/>
      <c r="P117" s="96"/>
      <c r="Q117" s="91"/>
      <c r="R117" s="110"/>
      <c r="S117" s="106"/>
    </row>
    <row r="118" spans="1:19" x14ac:dyDescent="0.25">
      <c r="A118" s="121"/>
      <c r="B118" s="121"/>
      <c r="C118" s="121"/>
      <c r="D118" s="171"/>
      <c r="E118" s="126"/>
      <c r="F118" s="130"/>
      <c r="G118" s="146"/>
      <c r="H118" s="146"/>
      <c r="I118" s="179"/>
      <c r="J118" s="130"/>
      <c r="K118" s="91"/>
      <c r="L118" s="135"/>
      <c r="M118" s="135"/>
      <c r="N118" s="135"/>
      <c r="O118" s="102"/>
      <c r="P118" s="96"/>
      <c r="Q118" s="91"/>
      <c r="R118" s="110"/>
      <c r="S118" s="106"/>
    </row>
    <row r="119" spans="1:19" x14ac:dyDescent="0.25">
      <c r="A119" s="121"/>
      <c r="B119" s="121"/>
      <c r="C119" s="121"/>
      <c r="D119" s="171"/>
      <c r="E119" s="126"/>
      <c r="F119" s="130"/>
      <c r="G119" s="146"/>
      <c r="H119" s="146"/>
      <c r="I119" s="179"/>
      <c r="J119" s="130"/>
      <c r="K119" s="91"/>
      <c r="L119" s="135"/>
      <c r="M119" s="135"/>
      <c r="N119" s="135"/>
      <c r="O119" s="102"/>
      <c r="P119" s="96"/>
      <c r="Q119" s="91"/>
      <c r="R119" s="110"/>
      <c r="S119" s="106"/>
    </row>
    <row r="120" spans="1:19" x14ac:dyDescent="0.25">
      <c r="A120" s="121"/>
      <c r="B120" s="121"/>
      <c r="C120" s="121"/>
      <c r="D120" s="171"/>
      <c r="E120" s="126"/>
      <c r="F120" s="130"/>
      <c r="G120" s="146"/>
      <c r="H120" s="146"/>
      <c r="I120" s="179"/>
      <c r="J120" s="130"/>
      <c r="K120" s="91"/>
      <c r="L120" s="135"/>
      <c r="M120" s="135"/>
      <c r="N120" s="135"/>
      <c r="O120" s="102"/>
      <c r="P120" s="96"/>
      <c r="Q120" s="91"/>
      <c r="R120" s="110"/>
      <c r="S120" s="106"/>
    </row>
    <row r="121" spans="1:19" x14ac:dyDescent="0.25">
      <c r="A121" s="121"/>
      <c r="B121" s="121"/>
      <c r="C121" s="121"/>
      <c r="D121" s="171"/>
      <c r="E121" s="126"/>
      <c r="F121" s="130"/>
      <c r="G121" s="146"/>
      <c r="H121" s="146"/>
      <c r="I121" s="179"/>
      <c r="J121" s="130"/>
      <c r="K121" s="91"/>
      <c r="L121" s="135"/>
      <c r="M121" s="135"/>
      <c r="N121" s="135"/>
      <c r="O121" s="102"/>
      <c r="P121" s="96"/>
      <c r="Q121" s="91"/>
      <c r="R121" s="110"/>
      <c r="S121" s="106"/>
    </row>
    <row r="122" spans="1:19" x14ac:dyDescent="0.25">
      <c r="A122" s="121"/>
      <c r="B122" s="121"/>
      <c r="C122" s="121"/>
      <c r="D122" s="171"/>
      <c r="E122" s="126"/>
      <c r="F122" s="130"/>
      <c r="G122" s="146"/>
      <c r="H122" s="146"/>
      <c r="I122" s="179"/>
      <c r="J122" s="130"/>
      <c r="K122" s="91"/>
      <c r="L122" s="135"/>
      <c r="M122" s="135"/>
      <c r="N122" s="135"/>
      <c r="O122" s="102"/>
      <c r="P122" s="96"/>
      <c r="Q122" s="91"/>
      <c r="R122" s="110"/>
      <c r="S122" s="106"/>
    </row>
    <row r="123" spans="1:19" x14ac:dyDescent="0.25">
      <c r="A123" s="121"/>
      <c r="B123" s="121"/>
      <c r="C123" s="121"/>
      <c r="D123" s="171"/>
      <c r="E123" s="126"/>
      <c r="F123" s="130"/>
      <c r="G123" s="146"/>
      <c r="H123" s="146"/>
      <c r="I123" s="179"/>
      <c r="J123" s="130"/>
      <c r="K123" s="91"/>
      <c r="L123" s="135"/>
      <c r="M123" s="135"/>
      <c r="N123" s="135"/>
      <c r="O123" s="102"/>
      <c r="P123" s="96"/>
      <c r="Q123" s="91"/>
      <c r="R123" s="110"/>
      <c r="S123" s="106"/>
    </row>
    <row r="124" spans="1:19" x14ac:dyDescent="0.25">
      <c r="A124" s="121"/>
      <c r="B124" s="121"/>
      <c r="C124" s="121"/>
      <c r="D124" s="171"/>
      <c r="E124" s="126"/>
      <c r="F124" s="130"/>
      <c r="G124" s="146"/>
      <c r="H124" s="146"/>
      <c r="I124" s="179"/>
      <c r="J124" s="130"/>
      <c r="K124" s="91"/>
      <c r="L124" s="135"/>
      <c r="M124" s="135"/>
      <c r="N124" s="135"/>
      <c r="O124" s="102"/>
      <c r="P124" s="96"/>
      <c r="Q124" s="91"/>
      <c r="R124" s="110"/>
      <c r="S124" s="106"/>
    </row>
    <row r="125" spans="1:19" x14ac:dyDescent="0.25">
      <c r="A125" s="121"/>
      <c r="B125" s="121"/>
      <c r="C125" s="121"/>
      <c r="D125" s="171"/>
      <c r="E125" s="126"/>
      <c r="F125" s="130"/>
      <c r="G125" s="146"/>
      <c r="H125" s="146"/>
      <c r="I125" s="179"/>
      <c r="J125" s="130"/>
      <c r="K125" s="91"/>
      <c r="L125" s="135"/>
      <c r="M125" s="135"/>
      <c r="N125" s="135"/>
      <c r="O125" s="102"/>
      <c r="P125" s="96"/>
      <c r="Q125" s="91"/>
      <c r="R125" s="110"/>
      <c r="S125" s="106"/>
    </row>
    <row r="126" spans="1:19" x14ac:dyDescent="0.25">
      <c r="A126" s="121"/>
      <c r="B126" s="121"/>
      <c r="C126" s="121"/>
      <c r="D126" s="171"/>
      <c r="E126" s="126"/>
      <c r="F126" s="130"/>
      <c r="G126" s="146"/>
      <c r="H126" s="146"/>
      <c r="I126" s="179"/>
      <c r="J126" s="130"/>
      <c r="K126" s="91"/>
      <c r="L126" s="135"/>
      <c r="M126" s="135"/>
      <c r="N126" s="135"/>
      <c r="O126" s="102"/>
      <c r="P126" s="96"/>
      <c r="Q126" s="91"/>
      <c r="R126" s="110"/>
      <c r="S126" s="106"/>
    </row>
    <row r="127" spans="1:19" x14ac:dyDescent="0.25">
      <c r="A127" s="121"/>
      <c r="B127" s="121"/>
      <c r="C127" s="121"/>
      <c r="D127" s="171"/>
      <c r="E127" s="126"/>
      <c r="F127" s="130"/>
      <c r="G127" s="146"/>
      <c r="H127" s="146"/>
      <c r="I127" s="179"/>
      <c r="J127" s="130"/>
      <c r="K127" s="91"/>
      <c r="L127" s="135"/>
      <c r="M127" s="135"/>
      <c r="N127" s="135"/>
      <c r="O127" s="102"/>
      <c r="P127" s="96"/>
      <c r="Q127" s="91"/>
      <c r="R127" s="110"/>
      <c r="S127" s="106"/>
    </row>
    <row r="128" spans="1:19" x14ac:dyDescent="0.25">
      <c r="A128" s="121"/>
      <c r="B128" s="121"/>
      <c r="C128" s="121"/>
      <c r="D128" s="171"/>
      <c r="E128" s="126"/>
      <c r="F128" s="130"/>
      <c r="G128" s="146"/>
      <c r="H128" s="146"/>
      <c r="I128" s="179"/>
      <c r="J128" s="130"/>
      <c r="K128" s="91"/>
      <c r="L128" s="135"/>
      <c r="M128" s="135"/>
      <c r="N128" s="135"/>
      <c r="O128" s="102"/>
      <c r="P128" s="96"/>
      <c r="Q128" s="91"/>
      <c r="R128" s="110"/>
      <c r="S128" s="106"/>
    </row>
    <row r="129" spans="1:19" x14ac:dyDescent="0.25">
      <c r="A129" s="121"/>
      <c r="B129" s="121"/>
      <c r="C129" s="121"/>
      <c r="D129" s="171"/>
      <c r="E129" s="126"/>
      <c r="F129" s="130"/>
      <c r="G129" s="146"/>
      <c r="H129" s="146"/>
      <c r="I129" s="179"/>
      <c r="J129" s="130"/>
      <c r="K129" s="91"/>
      <c r="L129" s="135"/>
      <c r="M129" s="135"/>
      <c r="N129" s="135"/>
      <c r="O129" s="102"/>
      <c r="P129" s="96"/>
      <c r="Q129" s="91"/>
      <c r="R129" s="110"/>
      <c r="S129" s="106"/>
    </row>
    <row r="130" spans="1:19" x14ac:dyDescent="0.25">
      <c r="A130" s="121"/>
      <c r="B130" s="121"/>
      <c r="C130" s="121"/>
      <c r="D130" s="171"/>
      <c r="E130" s="126"/>
      <c r="F130" s="130"/>
      <c r="G130" s="146"/>
      <c r="H130" s="146"/>
      <c r="I130" s="179"/>
      <c r="J130" s="130"/>
      <c r="K130" s="91"/>
      <c r="L130" s="135"/>
      <c r="M130" s="135"/>
      <c r="N130" s="135"/>
      <c r="O130" s="102"/>
      <c r="P130" s="96"/>
      <c r="Q130" s="91"/>
      <c r="R130" s="110"/>
      <c r="S130" s="106"/>
    </row>
    <row r="131" spans="1:19" x14ac:dyDescent="0.25">
      <c r="A131" s="121"/>
      <c r="B131" s="121"/>
      <c r="C131" s="121"/>
      <c r="D131" s="171"/>
      <c r="E131" s="126"/>
      <c r="F131" s="130"/>
      <c r="G131" s="146"/>
      <c r="H131" s="146"/>
      <c r="I131" s="179"/>
      <c r="J131" s="130"/>
      <c r="K131" s="91"/>
      <c r="L131" s="135"/>
      <c r="M131" s="135"/>
      <c r="N131" s="135"/>
      <c r="O131" s="102"/>
      <c r="P131" s="96"/>
      <c r="Q131" s="91"/>
      <c r="R131" s="110"/>
      <c r="S131" s="106"/>
    </row>
    <row r="132" spans="1:19" x14ac:dyDescent="0.25">
      <c r="A132" s="121"/>
      <c r="B132" s="121"/>
      <c r="C132" s="121"/>
      <c r="D132" s="171"/>
      <c r="E132" s="126"/>
      <c r="F132" s="130"/>
      <c r="G132" s="146"/>
      <c r="H132" s="146"/>
      <c r="I132" s="179"/>
      <c r="J132" s="130"/>
      <c r="K132" s="91"/>
      <c r="L132" s="135"/>
      <c r="M132" s="135"/>
      <c r="N132" s="135"/>
      <c r="O132" s="102"/>
      <c r="P132" s="96"/>
      <c r="Q132" s="91"/>
      <c r="R132" s="110"/>
      <c r="S132" s="106"/>
    </row>
    <row r="133" spans="1:19" x14ac:dyDescent="0.25">
      <c r="A133" s="121"/>
      <c r="B133" s="121"/>
      <c r="C133" s="121"/>
      <c r="D133" s="171"/>
      <c r="E133" s="126"/>
      <c r="F133" s="130"/>
      <c r="G133" s="146"/>
      <c r="H133" s="146"/>
      <c r="I133" s="179"/>
      <c r="J133" s="130"/>
      <c r="K133" s="91"/>
      <c r="L133" s="135"/>
      <c r="M133" s="135"/>
      <c r="N133" s="135"/>
      <c r="O133" s="102"/>
      <c r="P133" s="96"/>
      <c r="Q133" s="91"/>
      <c r="R133" s="110"/>
      <c r="S133" s="106"/>
    </row>
    <row r="134" spans="1:19" x14ac:dyDescent="0.25">
      <c r="A134" s="121"/>
      <c r="B134" s="121"/>
      <c r="C134" s="121"/>
      <c r="D134" s="171"/>
      <c r="E134" s="126"/>
      <c r="F134" s="130"/>
      <c r="G134" s="146"/>
      <c r="H134" s="146"/>
      <c r="I134" s="179"/>
      <c r="J134" s="130"/>
      <c r="K134" s="91"/>
      <c r="L134" s="135"/>
      <c r="M134" s="135"/>
      <c r="N134" s="135"/>
      <c r="O134" s="102"/>
      <c r="P134" s="96"/>
      <c r="Q134" s="91"/>
      <c r="R134" s="110"/>
      <c r="S134" s="106"/>
    </row>
    <row r="135" spans="1:19" x14ac:dyDescent="0.25">
      <c r="A135" s="121"/>
      <c r="B135" s="121"/>
      <c r="C135" s="121"/>
      <c r="D135" s="171"/>
      <c r="E135" s="126"/>
      <c r="F135" s="130"/>
      <c r="G135" s="146"/>
      <c r="H135" s="146"/>
      <c r="I135" s="179"/>
      <c r="J135" s="130"/>
      <c r="K135" s="91"/>
      <c r="L135" s="135"/>
      <c r="M135" s="135"/>
      <c r="N135" s="135"/>
      <c r="O135" s="102"/>
      <c r="P135" s="96"/>
      <c r="Q135" s="91"/>
      <c r="R135" s="110"/>
      <c r="S135" s="106"/>
    </row>
    <row r="136" spans="1:19" x14ac:dyDescent="0.25">
      <c r="A136" s="121"/>
      <c r="B136" s="121"/>
      <c r="C136" s="121"/>
      <c r="D136" s="171"/>
      <c r="E136" s="126"/>
      <c r="F136" s="130"/>
      <c r="G136" s="146"/>
      <c r="H136" s="146"/>
      <c r="I136" s="179"/>
      <c r="J136" s="130"/>
      <c r="K136" s="91"/>
      <c r="L136" s="135"/>
      <c r="M136" s="135"/>
      <c r="N136" s="135"/>
      <c r="O136" s="102"/>
      <c r="P136" s="96"/>
      <c r="Q136" s="91"/>
      <c r="R136" s="110"/>
      <c r="S136" s="106"/>
    </row>
    <row r="137" spans="1:19" x14ac:dyDescent="0.25">
      <c r="A137" s="121"/>
      <c r="B137" s="121"/>
      <c r="C137" s="121"/>
      <c r="D137" s="171"/>
      <c r="E137" s="126"/>
      <c r="F137" s="130"/>
      <c r="G137" s="146"/>
      <c r="H137" s="146"/>
      <c r="I137" s="179"/>
      <c r="J137" s="130"/>
      <c r="K137" s="91"/>
      <c r="L137" s="135"/>
      <c r="M137" s="135"/>
      <c r="N137" s="135"/>
      <c r="O137" s="102"/>
      <c r="P137" s="96"/>
      <c r="Q137" s="91"/>
      <c r="R137" s="110"/>
      <c r="S137" s="106"/>
    </row>
    <row r="138" spans="1:19" x14ac:dyDescent="0.25">
      <c r="A138" s="121"/>
      <c r="B138" s="121"/>
      <c r="C138" s="121"/>
      <c r="D138" s="171"/>
      <c r="E138" s="126"/>
      <c r="F138" s="130"/>
      <c r="G138" s="146"/>
      <c r="H138" s="146"/>
      <c r="I138" s="179"/>
      <c r="J138" s="130"/>
      <c r="K138" s="91"/>
      <c r="L138" s="135"/>
      <c r="M138" s="135"/>
      <c r="N138" s="135"/>
      <c r="O138" s="102"/>
      <c r="P138" s="96"/>
      <c r="Q138" s="91"/>
      <c r="R138" s="110"/>
      <c r="S138" s="106"/>
    </row>
    <row r="139" spans="1:19" x14ac:dyDescent="0.25">
      <c r="A139" s="121"/>
      <c r="B139" s="121"/>
      <c r="C139" s="121"/>
      <c r="D139" s="171"/>
      <c r="E139" s="126"/>
      <c r="F139" s="130"/>
      <c r="G139" s="146"/>
      <c r="H139" s="146"/>
      <c r="I139" s="179"/>
      <c r="J139" s="130"/>
      <c r="K139" s="91"/>
      <c r="L139" s="135"/>
      <c r="M139" s="135"/>
      <c r="N139" s="135"/>
      <c r="O139" s="102"/>
      <c r="P139" s="96"/>
      <c r="Q139" s="91"/>
      <c r="R139" s="110"/>
      <c r="S139" s="106"/>
    </row>
    <row r="140" spans="1:19" x14ac:dyDescent="0.25">
      <c r="A140" s="121"/>
      <c r="B140" s="121"/>
      <c r="C140" s="121"/>
      <c r="D140" s="171"/>
      <c r="E140" s="126"/>
      <c r="F140" s="130"/>
      <c r="G140" s="146"/>
      <c r="H140" s="146"/>
      <c r="I140" s="179"/>
      <c r="J140" s="130"/>
      <c r="K140" s="91"/>
      <c r="L140" s="135"/>
      <c r="M140" s="135"/>
      <c r="N140" s="135"/>
      <c r="O140" s="102"/>
      <c r="P140" s="96"/>
      <c r="Q140" s="91"/>
      <c r="R140" s="110"/>
      <c r="S140" s="106"/>
    </row>
    <row r="141" spans="1:19" x14ac:dyDescent="0.25">
      <c r="A141" s="121"/>
      <c r="B141" s="121"/>
      <c r="C141" s="121"/>
      <c r="D141" s="171"/>
      <c r="E141" s="126"/>
      <c r="F141" s="130"/>
      <c r="G141" s="146"/>
      <c r="H141" s="146"/>
      <c r="I141" s="179"/>
      <c r="J141" s="130"/>
      <c r="K141" s="91"/>
      <c r="L141" s="135"/>
      <c r="M141" s="135"/>
      <c r="N141" s="135"/>
      <c r="O141" s="102"/>
      <c r="P141" s="96"/>
      <c r="Q141" s="91"/>
      <c r="R141" s="110"/>
      <c r="S141" s="106"/>
    </row>
    <row r="142" spans="1:19" x14ac:dyDescent="0.25">
      <c r="A142" s="121"/>
      <c r="B142" s="121"/>
      <c r="C142" s="121"/>
      <c r="D142" s="171"/>
      <c r="E142" s="126"/>
      <c r="F142" s="130"/>
      <c r="G142" s="146"/>
      <c r="H142" s="146"/>
      <c r="I142" s="179"/>
      <c r="J142" s="130"/>
      <c r="K142" s="91"/>
      <c r="L142" s="135"/>
      <c r="M142" s="135"/>
      <c r="N142" s="135"/>
      <c r="O142" s="102"/>
      <c r="P142" s="96"/>
      <c r="Q142" s="91"/>
      <c r="R142" s="110"/>
      <c r="S142" s="106"/>
    </row>
    <row r="143" spans="1:19" x14ac:dyDescent="0.25">
      <c r="A143" s="121"/>
      <c r="B143" s="121"/>
      <c r="C143" s="121"/>
      <c r="D143" s="171"/>
      <c r="E143" s="126"/>
      <c r="F143" s="130"/>
      <c r="G143" s="146"/>
      <c r="H143" s="146"/>
      <c r="I143" s="179"/>
      <c r="J143" s="130"/>
      <c r="K143" s="91"/>
      <c r="L143" s="135"/>
      <c r="M143" s="135"/>
      <c r="N143" s="135"/>
      <c r="O143" s="102"/>
      <c r="P143" s="96"/>
      <c r="Q143" s="91"/>
      <c r="R143" s="110"/>
      <c r="S143" s="106"/>
    </row>
    <row r="144" spans="1:19" x14ac:dyDescent="0.25">
      <c r="A144" s="121"/>
      <c r="B144" s="121"/>
      <c r="C144" s="121"/>
      <c r="D144" s="171"/>
      <c r="E144" s="126"/>
      <c r="F144" s="130"/>
      <c r="G144" s="146"/>
      <c r="H144" s="146"/>
      <c r="I144" s="179"/>
      <c r="J144" s="130"/>
      <c r="K144" s="91"/>
      <c r="L144" s="135"/>
      <c r="M144" s="135"/>
      <c r="N144" s="135"/>
      <c r="O144" s="102"/>
      <c r="P144" s="96"/>
      <c r="Q144" s="91"/>
      <c r="R144" s="110"/>
      <c r="S144" s="106"/>
    </row>
    <row r="145" spans="1:19" x14ac:dyDescent="0.25">
      <c r="A145" s="121"/>
      <c r="B145" s="121"/>
      <c r="C145" s="121"/>
      <c r="D145" s="171"/>
      <c r="E145" s="126"/>
      <c r="F145" s="130"/>
      <c r="G145" s="146"/>
      <c r="H145" s="146"/>
      <c r="I145" s="179"/>
      <c r="J145" s="130"/>
      <c r="K145" s="91"/>
      <c r="L145" s="135"/>
      <c r="M145" s="135"/>
      <c r="N145" s="135"/>
      <c r="O145" s="102"/>
      <c r="P145" s="96"/>
      <c r="Q145" s="91"/>
      <c r="R145" s="110"/>
      <c r="S145" s="106"/>
    </row>
    <row r="146" spans="1:19" x14ac:dyDescent="0.25">
      <c r="A146" s="121"/>
      <c r="B146" s="121"/>
      <c r="C146" s="121"/>
      <c r="D146" s="171"/>
      <c r="E146" s="126"/>
      <c r="F146" s="130"/>
      <c r="G146" s="146"/>
      <c r="H146" s="146"/>
      <c r="I146" s="179"/>
      <c r="J146" s="130"/>
      <c r="K146" s="91"/>
      <c r="L146" s="135"/>
      <c r="M146" s="135"/>
      <c r="N146" s="135"/>
      <c r="O146" s="102"/>
      <c r="P146" s="96"/>
      <c r="Q146" s="91"/>
      <c r="R146" s="110"/>
      <c r="S146" s="106"/>
    </row>
    <row r="147" spans="1:19" x14ac:dyDescent="0.25">
      <c r="A147" s="121"/>
      <c r="B147" s="121"/>
      <c r="C147" s="121"/>
      <c r="D147" s="171"/>
      <c r="E147" s="126"/>
      <c r="F147" s="130"/>
      <c r="G147" s="146"/>
      <c r="H147" s="146"/>
      <c r="I147" s="179"/>
      <c r="J147" s="130"/>
      <c r="K147" s="91"/>
      <c r="L147" s="135"/>
      <c r="M147" s="135"/>
      <c r="N147" s="135"/>
      <c r="O147" s="102"/>
      <c r="P147" s="96"/>
      <c r="Q147" s="91"/>
      <c r="R147" s="110"/>
      <c r="S147" s="106"/>
    </row>
    <row r="148" spans="1:19" x14ac:dyDescent="0.25">
      <c r="A148" s="121"/>
      <c r="B148" s="121"/>
      <c r="C148" s="121"/>
      <c r="D148" s="171"/>
      <c r="E148" s="126"/>
      <c r="F148" s="130"/>
      <c r="G148" s="146"/>
      <c r="H148" s="146"/>
      <c r="I148" s="179"/>
      <c r="J148" s="130"/>
      <c r="K148" s="91"/>
      <c r="L148" s="135"/>
      <c r="M148" s="135"/>
      <c r="N148" s="135"/>
      <c r="O148" s="102"/>
      <c r="P148" s="96"/>
      <c r="Q148" s="91"/>
      <c r="R148" s="110"/>
      <c r="S148" s="106"/>
    </row>
    <row r="149" spans="1:19" x14ac:dyDescent="0.25">
      <c r="A149" s="121"/>
      <c r="B149" s="121"/>
      <c r="C149" s="121"/>
      <c r="D149" s="171"/>
      <c r="E149" s="126"/>
      <c r="F149" s="130"/>
      <c r="G149" s="146"/>
      <c r="H149" s="146"/>
      <c r="I149" s="179"/>
      <c r="J149" s="130"/>
      <c r="K149" s="91"/>
      <c r="L149" s="135"/>
      <c r="M149" s="135"/>
      <c r="N149" s="135"/>
      <c r="O149" s="102"/>
      <c r="P149" s="96"/>
      <c r="Q149" s="91"/>
      <c r="R149" s="110"/>
      <c r="S149" s="106"/>
    </row>
    <row r="150" spans="1:19" x14ac:dyDescent="0.25">
      <c r="A150" s="121"/>
      <c r="B150" s="121"/>
      <c r="C150" s="121"/>
      <c r="D150" s="171"/>
      <c r="E150" s="126"/>
      <c r="F150" s="130"/>
      <c r="G150" s="146"/>
      <c r="H150" s="146"/>
      <c r="I150" s="179"/>
      <c r="J150" s="130"/>
      <c r="K150" s="91"/>
      <c r="L150" s="135"/>
      <c r="M150" s="135"/>
      <c r="N150" s="135"/>
      <c r="O150" s="102"/>
      <c r="P150" s="96"/>
      <c r="Q150" s="91"/>
      <c r="R150" s="110"/>
      <c r="S150" s="106"/>
    </row>
    <row r="151" spans="1:19" x14ac:dyDescent="0.25">
      <c r="A151" s="121"/>
      <c r="B151" s="121"/>
      <c r="C151" s="121"/>
      <c r="D151" s="171"/>
      <c r="E151" s="126"/>
      <c r="F151" s="130"/>
      <c r="G151" s="146"/>
      <c r="H151" s="146"/>
      <c r="I151" s="179"/>
      <c r="J151" s="130"/>
      <c r="K151" s="91"/>
      <c r="L151" s="135"/>
      <c r="M151" s="135"/>
      <c r="N151" s="135"/>
      <c r="O151" s="102"/>
      <c r="P151" s="96"/>
      <c r="Q151" s="91"/>
      <c r="R151" s="110"/>
      <c r="S151" s="106"/>
    </row>
    <row r="152" spans="1:19" x14ac:dyDescent="0.25">
      <c r="A152" s="121"/>
      <c r="B152" s="121"/>
      <c r="C152" s="121"/>
      <c r="D152" s="171"/>
      <c r="E152" s="126"/>
      <c r="F152" s="130"/>
      <c r="G152" s="146"/>
      <c r="H152" s="146"/>
      <c r="I152" s="179"/>
      <c r="J152" s="130"/>
      <c r="K152" s="91"/>
      <c r="L152" s="135"/>
      <c r="M152" s="135"/>
      <c r="N152" s="135"/>
      <c r="O152" s="102"/>
      <c r="P152" s="96"/>
      <c r="Q152" s="91"/>
      <c r="R152" s="110"/>
      <c r="S152" s="106"/>
    </row>
    <row r="153" spans="1:19" x14ac:dyDescent="0.25">
      <c r="A153" s="121"/>
      <c r="B153" s="121"/>
      <c r="C153" s="121"/>
      <c r="D153" s="171"/>
      <c r="E153" s="126"/>
      <c r="F153" s="130"/>
      <c r="G153" s="146"/>
      <c r="H153" s="146"/>
      <c r="I153" s="179"/>
      <c r="J153" s="130"/>
      <c r="K153" s="91"/>
      <c r="L153" s="135"/>
      <c r="M153" s="135"/>
      <c r="N153" s="135"/>
      <c r="O153" s="102"/>
      <c r="P153" s="96"/>
      <c r="Q153" s="91"/>
      <c r="R153" s="110"/>
      <c r="S153" s="106"/>
    </row>
    <row r="154" spans="1:19" x14ac:dyDescent="0.25">
      <c r="A154" s="121"/>
      <c r="B154" s="121"/>
      <c r="C154" s="121"/>
      <c r="D154" s="171"/>
      <c r="E154" s="126"/>
      <c r="F154" s="130"/>
      <c r="G154" s="146"/>
      <c r="H154" s="146"/>
      <c r="I154" s="179"/>
      <c r="J154" s="130"/>
      <c r="K154" s="91"/>
      <c r="L154" s="135"/>
      <c r="M154" s="135"/>
      <c r="N154" s="135"/>
      <c r="O154" s="102"/>
      <c r="P154" s="96"/>
      <c r="Q154" s="91"/>
      <c r="R154" s="110"/>
      <c r="S154" s="106"/>
    </row>
    <row r="155" spans="1:19" x14ac:dyDescent="0.25">
      <c r="A155" s="121"/>
      <c r="B155" s="121"/>
      <c r="C155" s="121"/>
      <c r="D155" s="171"/>
      <c r="E155" s="126"/>
      <c r="F155" s="130"/>
      <c r="G155" s="146"/>
      <c r="H155" s="146"/>
      <c r="I155" s="179"/>
      <c r="J155" s="130"/>
      <c r="K155" s="91"/>
      <c r="L155" s="135"/>
      <c r="M155" s="135"/>
      <c r="N155" s="135"/>
      <c r="O155" s="102"/>
      <c r="P155" s="96"/>
      <c r="Q155" s="91"/>
      <c r="R155" s="110"/>
      <c r="S155" s="106"/>
    </row>
    <row r="156" spans="1:19" x14ac:dyDescent="0.25">
      <c r="A156" s="121"/>
      <c r="B156" s="121"/>
      <c r="C156" s="121"/>
      <c r="D156" s="171"/>
      <c r="E156" s="126"/>
      <c r="F156" s="130"/>
      <c r="G156" s="146"/>
      <c r="H156" s="146"/>
      <c r="I156" s="179"/>
      <c r="J156" s="130"/>
      <c r="K156" s="91"/>
      <c r="L156" s="135"/>
      <c r="M156" s="135"/>
      <c r="N156" s="135"/>
      <c r="O156" s="102"/>
      <c r="P156" s="96"/>
      <c r="Q156" s="91"/>
      <c r="R156" s="110"/>
      <c r="S156" s="106"/>
    </row>
    <row r="157" spans="1:19" x14ac:dyDescent="0.25">
      <c r="A157" s="121"/>
      <c r="B157" s="121"/>
      <c r="C157" s="121"/>
      <c r="D157" s="171"/>
      <c r="E157" s="126"/>
      <c r="F157" s="130"/>
      <c r="G157" s="146"/>
      <c r="H157" s="146"/>
      <c r="I157" s="179"/>
      <c r="J157" s="130"/>
      <c r="K157" s="91"/>
      <c r="L157" s="135"/>
      <c r="M157" s="135"/>
      <c r="N157" s="135"/>
      <c r="O157" s="102"/>
      <c r="P157" s="96"/>
      <c r="Q157" s="91"/>
      <c r="R157" s="110"/>
      <c r="S157" s="106"/>
    </row>
    <row r="158" spans="1:19" x14ac:dyDescent="0.25">
      <c r="A158" s="121"/>
      <c r="B158" s="121"/>
      <c r="C158" s="121"/>
      <c r="D158" s="171"/>
      <c r="E158" s="126"/>
      <c r="F158" s="130"/>
      <c r="G158" s="146"/>
      <c r="H158" s="146"/>
      <c r="I158" s="179"/>
      <c r="J158" s="130"/>
      <c r="K158" s="91"/>
      <c r="L158" s="135"/>
      <c r="M158" s="135"/>
      <c r="N158" s="135"/>
      <c r="O158" s="102"/>
      <c r="P158" s="96"/>
      <c r="Q158" s="91"/>
      <c r="R158" s="110"/>
      <c r="S158" s="106"/>
    </row>
    <row r="159" spans="1:19" x14ac:dyDescent="0.25">
      <c r="A159" s="121"/>
      <c r="B159" s="121"/>
      <c r="C159" s="121"/>
      <c r="D159" s="171"/>
      <c r="E159" s="126"/>
      <c r="F159" s="130"/>
      <c r="G159" s="146"/>
      <c r="H159" s="146"/>
      <c r="I159" s="179"/>
      <c r="J159" s="130"/>
      <c r="K159" s="91"/>
      <c r="L159" s="135"/>
      <c r="M159" s="135"/>
      <c r="N159" s="135"/>
      <c r="O159" s="102"/>
      <c r="P159" s="96"/>
      <c r="Q159" s="91"/>
      <c r="R159" s="110"/>
      <c r="S159" s="106"/>
    </row>
    <row r="160" spans="1:19" x14ac:dyDescent="0.25">
      <c r="A160" s="121"/>
      <c r="B160" s="121"/>
      <c r="C160" s="121"/>
      <c r="D160" s="171"/>
      <c r="E160" s="126"/>
      <c r="F160" s="130"/>
      <c r="G160" s="146"/>
      <c r="H160" s="146"/>
      <c r="I160" s="179"/>
      <c r="J160" s="130"/>
      <c r="K160" s="91"/>
      <c r="L160" s="135"/>
      <c r="M160" s="135"/>
      <c r="N160" s="135"/>
      <c r="O160" s="102"/>
      <c r="P160" s="96"/>
      <c r="Q160" s="91"/>
      <c r="R160" s="110"/>
      <c r="S160" s="106"/>
    </row>
    <row r="161" spans="1:19" x14ac:dyDescent="0.25">
      <c r="A161" s="121"/>
      <c r="B161" s="121"/>
      <c r="C161" s="121"/>
      <c r="D161" s="171"/>
      <c r="E161" s="126"/>
      <c r="F161" s="130"/>
      <c r="G161" s="146"/>
      <c r="H161" s="146"/>
      <c r="I161" s="179"/>
      <c r="J161" s="130"/>
      <c r="K161" s="91"/>
      <c r="L161" s="135"/>
      <c r="M161" s="135"/>
      <c r="N161" s="135"/>
      <c r="O161" s="102"/>
      <c r="P161" s="96"/>
      <c r="Q161" s="91"/>
      <c r="R161" s="110"/>
      <c r="S161" s="106"/>
    </row>
    <row r="162" spans="1:19" x14ac:dyDescent="0.25">
      <c r="A162" s="121"/>
      <c r="B162" s="121"/>
      <c r="C162" s="121"/>
      <c r="D162" s="171"/>
      <c r="E162" s="126"/>
      <c r="F162" s="130"/>
      <c r="G162" s="146"/>
      <c r="H162" s="146"/>
      <c r="I162" s="179"/>
      <c r="J162" s="130"/>
      <c r="K162" s="91"/>
      <c r="L162" s="135"/>
      <c r="M162" s="135"/>
      <c r="N162" s="135"/>
      <c r="O162" s="102"/>
      <c r="P162" s="96"/>
      <c r="Q162" s="91"/>
      <c r="R162" s="110"/>
      <c r="S162" s="106"/>
    </row>
    <row r="163" spans="1:19" x14ac:dyDescent="0.25">
      <c r="A163" s="121"/>
      <c r="B163" s="121"/>
      <c r="C163" s="121"/>
      <c r="D163" s="171"/>
      <c r="E163" s="126"/>
      <c r="F163" s="130"/>
      <c r="G163" s="146"/>
      <c r="H163" s="146"/>
      <c r="I163" s="179"/>
      <c r="J163" s="130"/>
      <c r="K163" s="91"/>
      <c r="L163" s="135"/>
      <c r="M163" s="135"/>
      <c r="N163" s="135"/>
      <c r="O163" s="102"/>
      <c r="P163" s="96"/>
      <c r="Q163" s="91"/>
      <c r="R163" s="110"/>
      <c r="S163" s="106"/>
    </row>
    <row r="164" spans="1:19" x14ac:dyDescent="0.25">
      <c r="A164" s="121"/>
      <c r="B164" s="121"/>
      <c r="C164" s="121"/>
      <c r="D164" s="171"/>
      <c r="E164" s="126"/>
      <c r="F164" s="130"/>
      <c r="G164" s="146"/>
      <c r="H164" s="146"/>
      <c r="I164" s="179"/>
      <c r="J164" s="130"/>
      <c r="K164" s="91"/>
      <c r="L164" s="135"/>
      <c r="M164" s="135"/>
      <c r="N164" s="135"/>
      <c r="O164" s="102"/>
      <c r="P164" s="96"/>
      <c r="Q164" s="91"/>
      <c r="R164" s="110"/>
      <c r="S164" s="106"/>
    </row>
    <row r="165" spans="1:19" x14ac:dyDescent="0.25">
      <c r="A165" s="121"/>
      <c r="B165" s="121"/>
      <c r="C165" s="121"/>
      <c r="D165" s="171"/>
      <c r="E165" s="126"/>
      <c r="F165" s="130"/>
      <c r="G165" s="146"/>
      <c r="H165" s="146"/>
      <c r="I165" s="179"/>
      <c r="J165" s="130"/>
      <c r="K165" s="91"/>
      <c r="L165" s="135"/>
      <c r="M165" s="135"/>
      <c r="N165" s="135"/>
      <c r="O165" s="102"/>
      <c r="P165" s="96"/>
      <c r="Q165" s="91"/>
      <c r="R165" s="110"/>
      <c r="S165" s="106"/>
    </row>
    <row r="166" spans="1:19" x14ac:dyDescent="0.25">
      <c r="A166" s="121"/>
      <c r="B166" s="121"/>
      <c r="C166" s="121"/>
      <c r="D166" s="171"/>
      <c r="E166" s="126"/>
      <c r="F166" s="130"/>
      <c r="G166" s="146"/>
      <c r="H166" s="146"/>
      <c r="I166" s="179"/>
      <c r="J166" s="130"/>
      <c r="K166" s="91"/>
      <c r="L166" s="135"/>
      <c r="M166" s="135"/>
      <c r="N166" s="135"/>
      <c r="O166" s="102"/>
      <c r="P166" s="96"/>
      <c r="Q166" s="91"/>
      <c r="R166" s="110"/>
      <c r="S166" s="106"/>
    </row>
    <row r="167" spans="1:19" x14ac:dyDescent="0.25">
      <c r="A167" s="121"/>
      <c r="B167" s="121"/>
      <c r="C167" s="121"/>
      <c r="D167" s="171"/>
      <c r="E167" s="126"/>
      <c r="F167" s="130"/>
      <c r="G167" s="146"/>
      <c r="H167" s="146"/>
      <c r="I167" s="179"/>
      <c r="J167" s="130"/>
      <c r="K167" s="91"/>
      <c r="L167" s="135"/>
      <c r="M167" s="135"/>
      <c r="N167" s="135"/>
      <c r="O167" s="102"/>
      <c r="P167" s="96"/>
      <c r="Q167" s="91"/>
      <c r="R167" s="110"/>
      <c r="S167" s="106"/>
    </row>
    <row r="168" spans="1:19" x14ac:dyDescent="0.25">
      <c r="A168" s="121"/>
      <c r="B168" s="121"/>
      <c r="C168" s="121"/>
      <c r="D168" s="171"/>
      <c r="E168" s="126"/>
      <c r="F168" s="130"/>
      <c r="G168" s="146"/>
      <c r="H168" s="146"/>
      <c r="I168" s="179"/>
      <c r="J168" s="130"/>
      <c r="K168" s="91"/>
      <c r="L168" s="135"/>
      <c r="M168" s="135"/>
      <c r="N168" s="135"/>
      <c r="O168" s="102"/>
      <c r="P168" s="96"/>
      <c r="Q168" s="91"/>
      <c r="R168" s="110"/>
      <c r="S168" s="106"/>
    </row>
    <row r="169" spans="1:19" x14ac:dyDescent="0.25">
      <c r="A169" s="121"/>
      <c r="B169" s="121"/>
      <c r="C169" s="121"/>
      <c r="D169" s="171"/>
      <c r="E169" s="126"/>
      <c r="F169" s="130"/>
      <c r="G169" s="146"/>
      <c r="H169" s="146"/>
      <c r="I169" s="179"/>
      <c r="J169" s="130"/>
      <c r="K169" s="91"/>
      <c r="L169" s="135"/>
      <c r="M169" s="135"/>
      <c r="N169" s="135"/>
      <c r="O169" s="102"/>
      <c r="P169" s="96"/>
      <c r="Q169" s="91"/>
      <c r="R169" s="110"/>
      <c r="S169" s="106"/>
    </row>
    <row r="170" spans="1:19" x14ac:dyDescent="0.25">
      <c r="A170" s="121"/>
      <c r="B170" s="121"/>
      <c r="C170" s="121"/>
      <c r="D170" s="171"/>
      <c r="E170" s="126"/>
      <c r="F170" s="130"/>
      <c r="G170" s="146"/>
      <c r="H170" s="146"/>
      <c r="I170" s="179"/>
      <c r="J170" s="130"/>
      <c r="K170" s="91"/>
      <c r="L170" s="135"/>
      <c r="M170" s="135"/>
      <c r="N170" s="135"/>
      <c r="O170" s="102"/>
      <c r="P170" s="96"/>
      <c r="Q170" s="91"/>
      <c r="R170" s="110"/>
      <c r="S170" s="106"/>
    </row>
    <row r="171" spans="1:19" x14ac:dyDescent="0.25">
      <c r="A171" s="121"/>
      <c r="B171" s="121"/>
      <c r="C171" s="121"/>
      <c r="D171" s="171"/>
      <c r="E171" s="126"/>
      <c r="F171" s="130"/>
      <c r="G171" s="146"/>
      <c r="H171" s="146"/>
      <c r="I171" s="179"/>
      <c r="J171" s="130"/>
      <c r="K171" s="91"/>
      <c r="L171" s="135"/>
      <c r="M171" s="135"/>
      <c r="N171" s="135"/>
      <c r="O171" s="102"/>
      <c r="P171" s="96"/>
      <c r="Q171" s="91"/>
      <c r="R171" s="110"/>
      <c r="S171" s="106"/>
    </row>
    <row r="172" spans="1:19" x14ac:dyDescent="0.25">
      <c r="A172" s="121"/>
      <c r="B172" s="121"/>
      <c r="C172" s="121"/>
      <c r="D172" s="171"/>
      <c r="E172" s="126"/>
      <c r="F172" s="130"/>
      <c r="G172" s="146"/>
      <c r="H172" s="146"/>
      <c r="I172" s="179"/>
      <c r="J172" s="130"/>
      <c r="K172" s="91"/>
      <c r="L172" s="135"/>
      <c r="M172" s="135"/>
      <c r="N172" s="135"/>
      <c r="O172" s="102"/>
      <c r="P172" s="96"/>
      <c r="Q172" s="91"/>
      <c r="R172" s="110"/>
      <c r="S172" s="106"/>
    </row>
    <row r="173" spans="1:19" x14ac:dyDescent="0.25">
      <c r="A173" s="121"/>
      <c r="B173" s="121"/>
      <c r="C173" s="121"/>
      <c r="D173" s="171"/>
      <c r="E173" s="126"/>
      <c r="F173" s="130"/>
      <c r="G173" s="146"/>
      <c r="H173" s="146"/>
      <c r="I173" s="179"/>
      <c r="J173" s="130"/>
      <c r="K173" s="91"/>
      <c r="L173" s="135"/>
      <c r="M173" s="135"/>
      <c r="N173" s="135"/>
      <c r="O173" s="102"/>
      <c r="P173" s="96"/>
      <c r="Q173" s="91"/>
      <c r="R173" s="110"/>
      <c r="S173" s="106"/>
    </row>
    <row r="174" spans="1:19" x14ac:dyDescent="0.25">
      <c r="A174" s="121"/>
      <c r="B174" s="121"/>
      <c r="C174" s="121"/>
      <c r="D174" s="171"/>
      <c r="E174" s="126"/>
      <c r="F174" s="130"/>
      <c r="G174" s="146"/>
      <c r="H174" s="146"/>
      <c r="I174" s="179"/>
      <c r="J174" s="130"/>
      <c r="K174" s="91"/>
      <c r="L174" s="135"/>
      <c r="M174" s="135"/>
      <c r="N174" s="135"/>
      <c r="O174" s="102"/>
      <c r="P174" s="96"/>
      <c r="Q174" s="91"/>
      <c r="R174" s="110"/>
      <c r="S174" s="106"/>
    </row>
    <row r="175" spans="1:19" x14ac:dyDescent="0.25">
      <c r="A175" s="121"/>
      <c r="B175" s="121"/>
      <c r="C175" s="121"/>
      <c r="D175" s="171"/>
      <c r="E175" s="126"/>
      <c r="F175" s="130"/>
      <c r="G175" s="146"/>
      <c r="H175" s="146"/>
      <c r="I175" s="179"/>
      <c r="J175" s="130"/>
      <c r="K175" s="91"/>
      <c r="L175" s="135"/>
      <c r="M175" s="135"/>
      <c r="N175" s="135"/>
      <c r="O175" s="102"/>
      <c r="P175" s="96"/>
      <c r="Q175" s="91"/>
      <c r="R175" s="110"/>
      <c r="S175" s="106"/>
    </row>
    <row r="176" spans="1:19" x14ac:dyDescent="0.25">
      <c r="A176" s="121"/>
      <c r="B176" s="121"/>
      <c r="C176" s="121"/>
      <c r="D176" s="171"/>
      <c r="E176" s="126"/>
      <c r="F176" s="130"/>
      <c r="G176" s="146"/>
      <c r="H176" s="146"/>
      <c r="I176" s="179"/>
      <c r="J176" s="130"/>
      <c r="K176" s="91"/>
      <c r="L176" s="135"/>
      <c r="M176" s="135"/>
      <c r="N176" s="135"/>
      <c r="O176" s="102"/>
      <c r="P176" s="96"/>
      <c r="Q176" s="91"/>
      <c r="R176" s="110"/>
      <c r="S176" s="106"/>
    </row>
    <row r="177" spans="1:19" x14ac:dyDescent="0.25">
      <c r="A177" s="121"/>
      <c r="B177" s="121"/>
      <c r="C177" s="121"/>
      <c r="D177" s="171"/>
      <c r="E177" s="126"/>
      <c r="F177" s="130"/>
      <c r="G177" s="146"/>
      <c r="H177" s="146"/>
      <c r="I177" s="179"/>
      <c r="J177" s="130"/>
      <c r="K177" s="91"/>
      <c r="L177" s="135"/>
      <c r="M177" s="135"/>
      <c r="N177" s="135"/>
      <c r="O177" s="102"/>
      <c r="P177" s="96"/>
      <c r="Q177" s="91"/>
      <c r="R177" s="110"/>
      <c r="S177" s="106"/>
    </row>
    <row r="178" spans="1:19" x14ac:dyDescent="0.25">
      <c r="A178" s="121"/>
      <c r="B178" s="121"/>
      <c r="C178" s="121"/>
      <c r="D178" s="171"/>
      <c r="E178" s="126"/>
      <c r="F178" s="130"/>
      <c r="G178" s="146"/>
      <c r="H178" s="146"/>
      <c r="I178" s="179"/>
      <c r="J178" s="130"/>
      <c r="K178" s="91"/>
      <c r="L178" s="135"/>
      <c r="M178" s="135"/>
      <c r="N178" s="135"/>
      <c r="O178" s="102"/>
      <c r="P178" s="96"/>
      <c r="Q178" s="91"/>
      <c r="R178" s="110"/>
      <c r="S178" s="106"/>
    </row>
    <row r="179" spans="1:19" x14ac:dyDescent="0.25">
      <c r="A179" s="121"/>
      <c r="B179" s="121"/>
      <c r="C179" s="121"/>
      <c r="D179" s="171"/>
      <c r="E179" s="126"/>
      <c r="F179" s="130"/>
      <c r="G179" s="146"/>
      <c r="H179" s="146"/>
      <c r="I179" s="179"/>
      <c r="J179" s="130"/>
      <c r="K179" s="91"/>
      <c r="L179" s="135"/>
      <c r="M179" s="135"/>
      <c r="N179" s="135"/>
      <c r="O179" s="102"/>
      <c r="P179" s="96"/>
      <c r="Q179" s="91"/>
      <c r="R179" s="110"/>
      <c r="S179" s="106"/>
    </row>
    <row r="180" spans="1:19" x14ac:dyDescent="0.25">
      <c r="A180" s="121"/>
      <c r="B180" s="121"/>
      <c r="C180" s="121"/>
      <c r="D180" s="171"/>
      <c r="E180" s="126"/>
      <c r="F180" s="130"/>
      <c r="G180" s="146"/>
      <c r="H180" s="146"/>
      <c r="I180" s="179"/>
      <c r="J180" s="130"/>
      <c r="K180" s="91"/>
      <c r="L180" s="135"/>
      <c r="M180" s="135"/>
      <c r="N180" s="135"/>
      <c r="O180" s="102"/>
      <c r="P180" s="96"/>
      <c r="Q180" s="91"/>
      <c r="R180" s="110"/>
      <c r="S180" s="106"/>
    </row>
    <row r="181" spans="1:19" x14ac:dyDescent="0.25">
      <c r="A181" s="121"/>
      <c r="B181" s="121"/>
      <c r="C181" s="121"/>
      <c r="D181" s="171"/>
      <c r="E181" s="126"/>
      <c r="F181" s="130"/>
      <c r="G181" s="146"/>
      <c r="H181" s="146"/>
      <c r="I181" s="179"/>
      <c r="J181" s="130"/>
      <c r="K181" s="91"/>
      <c r="L181" s="135"/>
      <c r="M181" s="135"/>
      <c r="N181" s="135"/>
      <c r="O181" s="102"/>
      <c r="P181" s="96"/>
      <c r="Q181" s="91"/>
      <c r="R181" s="110"/>
      <c r="S181" s="106"/>
    </row>
    <row r="182" spans="1:19" x14ac:dyDescent="0.25">
      <c r="A182" s="121"/>
      <c r="B182" s="121"/>
      <c r="C182" s="121"/>
      <c r="D182" s="171"/>
      <c r="E182" s="126"/>
      <c r="F182" s="130"/>
      <c r="G182" s="146"/>
      <c r="H182" s="146"/>
      <c r="I182" s="179"/>
      <c r="J182" s="130"/>
      <c r="K182" s="91"/>
      <c r="L182" s="135"/>
      <c r="M182" s="135"/>
      <c r="N182" s="135"/>
      <c r="O182" s="102"/>
      <c r="P182" s="96"/>
      <c r="Q182" s="91"/>
      <c r="R182" s="110"/>
      <c r="S182" s="106"/>
    </row>
    <row r="183" spans="1:19" x14ac:dyDescent="0.25">
      <c r="A183" s="121"/>
      <c r="B183" s="121"/>
      <c r="C183" s="121"/>
      <c r="D183" s="171"/>
      <c r="E183" s="126"/>
      <c r="F183" s="130"/>
      <c r="G183" s="146"/>
      <c r="H183" s="146"/>
      <c r="I183" s="179"/>
      <c r="J183" s="130"/>
      <c r="K183" s="91"/>
      <c r="L183" s="135"/>
      <c r="M183" s="135"/>
      <c r="N183" s="135"/>
      <c r="O183" s="102"/>
      <c r="P183" s="96"/>
      <c r="Q183" s="91"/>
      <c r="R183" s="110"/>
      <c r="S183" s="106"/>
    </row>
    <row r="184" spans="1:19" x14ac:dyDescent="0.25">
      <c r="A184" s="121"/>
      <c r="B184" s="121"/>
      <c r="C184" s="121"/>
      <c r="D184" s="171"/>
      <c r="E184" s="126"/>
      <c r="F184" s="130"/>
      <c r="G184" s="146"/>
      <c r="H184" s="146"/>
      <c r="I184" s="179"/>
      <c r="J184" s="130"/>
      <c r="K184" s="91"/>
      <c r="L184" s="135"/>
      <c r="M184" s="135"/>
      <c r="N184" s="135"/>
      <c r="O184" s="102"/>
      <c r="P184" s="96"/>
      <c r="Q184" s="91"/>
      <c r="R184" s="110"/>
      <c r="S184" s="106"/>
    </row>
    <row r="185" spans="1:19" x14ac:dyDescent="0.25">
      <c r="A185" s="121"/>
      <c r="B185" s="121"/>
      <c r="C185" s="121"/>
      <c r="D185" s="171"/>
      <c r="E185" s="126"/>
      <c r="F185" s="130"/>
      <c r="G185" s="146"/>
      <c r="H185" s="146"/>
      <c r="I185" s="179"/>
      <c r="J185" s="130"/>
      <c r="K185" s="91"/>
      <c r="L185" s="135"/>
      <c r="M185" s="135"/>
      <c r="N185" s="135"/>
      <c r="O185" s="102"/>
      <c r="P185" s="96"/>
      <c r="Q185" s="91"/>
      <c r="R185" s="110"/>
      <c r="S185" s="106"/>
    </row>
    <row r="186" spans="1:19" x14ac:dyDescent="0.25">
      <c r="A186" s="121"/>
      <c r="B186" s="121"/>
      <c r="C186" s="121"/>
      <c r="D186" s="171"/>
      <c r="E186" s="126"/>
      <c r="F186" s="130"/>
      <c r="G186" s="146"/>
      <c r="H186" s="146"/>
      <c r="I186" s="179"/>
      <c r="J186" s="130"/>
      <c r="K186" s="91"/>
      <c r="L186" s="135"/>
      <c r="M186" s="135"/>
      <c r="N186" s="135"/>
      <c r="O186" s="102"/>
      <c r="P186" s="96"/>
      <c r="Q186" s="91"/>
      <c r="R186" s="110"/>
      <c r="S186" s="106"/>
    </row>
    <row r="187" spans="1:19" x14ac:dyDescent="0.25">
      <c r="A187" s="121"/>
      <c r="B187" s="121"/>
      <c r="C187" s="121"/>
      <c r="D187" s="171"/>
      <c r="E187" s="126"/>
      <c r="F187" s="130"/>
      <c r="G187" s="146"/>
      <c r="H187" s="146"/>
      <c r="I187" s="179"/>
      <c r="J187" s="130"/>
      <c r="K187" s="91"/>
      <c r="L187" s="135"/>
      <c r="M187" s="135"/>
      <c r="N187" s="135"/>
      <c r="O187" s="102"/>
      <c r="P187" s="96"/>
      <c r="Q187" s="91"/>
      <c r="R187" s="110"/>
      <c r="S187" s="106"/>
    </row>
    <row r="188" spans="1:19" x14ac:dyDescent="0.25">
      <c r="A188" s="121"/>
      <c r="B188" s="121"/>
      <c r="C188" s="121"/>
      <c r="D188" s="171"/>
      <c r="E188" s="126"/>
      <c r="F188" s="130"/>
      <c r="G188" s="146"/>
      <c r="H188" s="146"/>
      <c r="I188" s="179"/>
      <c r="J188" s="130"/>
      <c r="K188" s="91"/>
      <c r="L188" s="135"/>
      <c r="M188" s="135"/>
      <c r="N188" s="135"/>
      <c r="O188" s="102"/>
      <c r="P188" s="96"/>
      <c r="Q188" s="91"/>
      <c r="R188" s="110"/>
      <c r="S188" s="106"/>
    </row>
    <row r="189" spans="1:19" x14ac:dyDescent="0.25">
      <c r="A189" s="121"/>
      <c r="B189" s="121"/>
      <c r="C189" s="121"/>
      <c r="D189" s="171"/>
      <c r="E189" s="126"/>
      <c r="F189" s="130"/>
      <c r="G189" s="146"/>
      <c r="H189" s="146"/>
      <c r="I189" s="179"/>
      <c r="J189" s="130"/>
      <c r="K189" s="91"/>
      <c r="L189" s="135"/>
      <c r="M189" s="135"/>
      <c r="N189" s="135"/>
      <c r="O189" s="102"/>
      <c r="P189" s="96"/>
      <c r="Q189" s="91"/>
      <c r="R189" s="110"/>
      <c r="S189" s="106"/>
    </row>
    <row r="190" spans="1:19" x14ac:dyDescent="0.25">
      <c r="A190" s="121"/>
      <c r="B190" s="121"/>
      <c r="C190" s="121"/>
      <c r="D190" s="171"/>
      <c r="E190" s="126"/>
      <c r="F190" s="130"/>
      <c r="G190" s="146"/>
      <c r="H190" s="146"/>
      <c r="I190" s="179"/>
      <c r="J190" s="130"/>
      <c r="K190" s="91"/>
      <c r="L190" s="135"/>
      <c r="M190" s="135"/>
      <c r="N190" s="135"/>
      <c r="O190" s="102"/>
      <c r="P190" s="96"/>
      <c r="Q190" s="91"/>
      <c r="R190" s="110"/>
      <c r="S190" s="106"/>
    </row>
    <row r="191" spans="1:19" x14ac:dyDescent="0.25">
      <c r="A191" s="121"/>
      <c r="B191" s="121"/>
      <c r="C191" s="121"/>
      <c r="D191" s="171"/>
      <c r="E191" s="126"/>
      <c r="F191" s="130"/>
      <c r="G191" s="146"/>
      <c r="H191" s="146"/>
      <c r="I191" s="179"/>
      <c r="J191" s="130"/>
      <c r="K191" s="91"/>
      <c r="L191" s="135"/>
      <c r="M191" s="135"/>
      <c r="N191" s="135"/>
      <c r="O191" s="102"/>
      <c r="P191" s="96"/>
      <c r="Q191" s="91"/>
      <c r="R191" s="110"/>
      <c r="S191" s="106"/>
    </row>
    <row r="192" spans="1:19" x14ac:dyDescent="0.25">
      <c r="A192" s="121"/>
      <c r="B192" s="121"/>
      <c r="C192" s="121"/>
      <c r="D192" s="171"/>
      <c r="E192" s="126"/>
      <c r="F192" s="130"/>
      <c r="G192" s="146"/>
      <c r="H192" s="146"/>
      <c r="I192" s="179"/>
      <c r="J192" s="130"/>
      <c r="K192" s="91"/>
      <c r="L192" s="135"/>
      <c r="M192" s="135"/>
      <c r="N192" s="135"/>
      <c r="O192" s="102"/>
      <c r="P192" s="96"/>
      <c r="Q192" s="91"/>
      <c r="R192" s="110"/>
      <c r="S192" s="106"/>
    </row>
    <row r="193" spans="1:19" x14ac:dyDescent="0.25">
      <c r="A193" s="121"/>
      <c r="B193" s="121"/>
      <c r="C193" s="121"/>
      <c r="D193" s="171"/>
      <c r="E193" s="126"/>
      <c r="F193" s="130"/>
      <c r="G193" s="146"/>
      <c r="H193" s="146"/>
      <c r="I193" s="179"/>
      <c r="J193" s="130"/>
      <c r="K193" s="91"/>
      <c r="L193" s="135"/>
      <c r="M193" s="135"/>
      <c r="N193" s="135"/>
      <c r="O193" s="102"/>
      <c r="P193" s="96"/>
      <c r="Q193" s="91"/>
      <c r="R193" s="110"/>
      <c r="S193" s="106"/>
    </row>
    <row r="194" spans="1:19" x14ac:dyDescent="0.25">
      <c r="A194" s="121"/>
      <c r="B194" s="121"/>
      <c r="C194" s="121"/>
      <c r="D194" s="171"/>
      <c r="E194" s="126"/>
      <c r="F194" s="130"/>
      <c r="G194" s="146"/>
      <c r="H194" s="146"/>
      <c r="I194" s="179"/>
      <c r="J194" s="130"/>
      <c r="K194" s="91"/>
      <c r="L194" s="135"/>
      <c r="M194" s="135"/>
      <c r="N194" s="135"/>
      <c r="O194" s="102"/>
      <c r="P194" s="96"/>
      <c r="Q194" s="91"/>
      <c r="R194" s="110"/>
      <c r="S194" s="106"/>
    </row>
    <row r="195" spans="1:19" x14ac:dyDescent="0.25">
      <c r="A195" s="121"/>
      <c r="B195" s="121"/>
      <c r="C195" s="121"/>
      <c r="D195" s="171"/>
      <c r="E195" s="126"/>
      <c r="F195" s="130"/>
      <c r="G195" s="146"/>
      <c r="H195" s="146"/>
      <c r="I195" s="179"/>
      <c r="J195" s="130"/>
      <c r="K195" s="91"/>
      <c r="L195" s="135"/>
      <c r="M195" s="135"/>
      <c r="N195" s="135"/>
      <c r="O195" s="102"/>
      <c r="P195" s="96"/>
      <c r="Q195" s="91"/>
      <c r="R195" s="110"/>
      <c r="S195" s="106"/>
    </row>
    <row r="196" spans="1:19" x14ac:dyDescent="0.25">
      <c r="A196" s="121"/>
      <c r="B196" s="121"/>
      <c r="C196" s="121"/>
      <c r="D196" s="171"/>
      <c r="E196" s="126"/>
      <c r="F196" s="130"/>
      <c r="G196" s="146"/>
      <c r="H196" s="146"/>
      <c r="I196" s="179"/>
      <c r="J196" s="130"/>
      <c r="K196" s="91"/>
      <c r="L196" s="135"/>
      <c r="M196" s="135"/>
      <c r="N196" s="135"/>
      <c r="O196" s="102"/>
      <c r="P196" s="96"/>
      <c r="Q196" s="91"/>
      <c r="R196" s="110"/>
      <c r="S196" s="106"/>
    </row>
    <row r="197" spans="1:19" x14ac:dyDescent="0.25">
      <c r="A197" s="121"/>
      <c r="B197" s="121"/>
      <c r="C197" s="121"/>
      <c r="D197" s="171"/>
      <c r="E197" s="126"/>
      <c r="F197" s="130"/>
      <c r="G197" s="146"/>
      <c r="H197" s="146"/>
      <c r="I197" s="179"/>
      <c r="J197" s="130"/>
      <c r="K197" s="91"/>
      <c r="L197" s="135"/>
      <c r="M197" s="135"/>
      <c r="N197" s="135"/>
      <c r="O197" s="102"/>
      <c r="P197" s="96"/>
      <c r="Q197" s="91"/>
      <c r="R197" s="110"/>
      <c r="S197" s="106"/>
    </row>
    <row r="198" spans="1:19" x14ac:dyDescent="0.25">
      <c r="A198" s="121"/>
      <c r="B198" s="121"/>
      <c r="C198" s="121"/>
      <c r="D198" s="171"/>
      <c r="E198" s="126"/>
      <c r="F198" s="130"/>
      <c r="G198" s="146"/>
      <c r="H198" s="146"/>
      <c r="I198" s="179"/>
      <c r="J198" s="130"/>
      <c r="K198" s="91"/>
      <c r="L198" s="135"/>
      <c r="M198" s="135"/>
      <c r="N198" s="135"/>
      <c r="O198" s="102"/>
      <c r="P198" s="96"/>
      <c r="Q198" s="91"/>
      <c r="R198" s="110"/>
      <c r="S198" s="106"/>
    </row>
    <row r="199" spans="1:19" x14ac:dyDescent="0.25">
      <c r="A199" s="121"/>
      <c r="B199" s="121"/>
      <c r="C199" s="121"/>
      <c r="D199" s="171"/>
      <c r="E199" s="126"/>
      <c r="F199" s="130"/>
      <c r="G199" s="146"/>
      <c r="H199" s="146"/>
      <c r="I199" s="179"/>
      <c r="J199" s="130"/>
      <c r="K199" s="91"/>
      <c r="L199" s="135"/>
      <c r="M199" s="135"/>
      <c r="N199" s="135"/>
      <c r="O199" s="102"/>
      <c r="P199" s="96"/>
      <c r="Q199" s="91"/>
      <c r="R199" s="110"/>
      <c r="S199" s="106"/>
    </row>
    <row r="200" spans="1:19" x14ac:dyDescent="0.25">
      <c r="A200" s="121"/>
      <c r="B200" s="121"/>
      <c r="C200" s="121"/>
      <c r="D200" s="171"/>
      <c r="E200" s="126"/>
      <c r="F200" s="130"/>
      <c r="G200" s="146"/>
      <c r="H200" s="146"/>
      <c r="I200" s="179"/>
      <c r="J200" s="130"/>
      <c r="K200" s="91"/>
      <c r="L200" s="135"/>
      <c r="M200" s="135"/>
      <c r="N200" s="135"/>
      <c r="O200" s="102"/>
      <c r="P200" s="96"/>
      <c r="Q200" s="91"/>
      <c r="R200" s="110"/>
      <c r="S200" s="106"/>
    </row>
    <row r="201" spans="1:19" x14ac:dyDescent="0.25">
      <c r="A201" s="121"/>
      <c r="B201" s="121"/>
      <c r="C201" s="121"/>
      <c r="D201" s="171"/>
      <c r="E201" s="126"/>
      <c r="F201" s="130"/>
      <c r="G201" s="146"/>
      <c r="H201" s="146"/>
      <c r="I201" s="179"/>
      <c r="J201" s="130"/>
      <c r="K201" s="91"/>
      <c r="L201" s="135"/>
      <c r="M201" s="135"/>
      <c r="N201" s="135"/>
      <c r="O201" s="102"/>
      <c r="P201" s="96"/>
      <c r="Q201" s="91"/>
      <c r="R201" s="110"/>
      <c r="S201" s="106"/>
    </row>
    <row r="202" spans="1:19" x14ac:dyDescent="0.25">
      <c r="A202" s="121"/>
      <c r="B202" s="121"/>
      <c r="C202" s="121"/>
      <c r="D202" s="171"/>
      <c r="E202" s="126"/>
      <c r="F202" s="130"/>
      <c r="G202" s="146"/>
      <c r="H202" s="146"/>
      <c r="I202" s="179"/>
      <c r="J202" s="130"/>
      <c r="K202" s="91"/>
      <c r="L202" s="135"/>
      <c r="M202" s="135"/>
      <c r="N202" s="135"/>
      <c r="O202" s="102"/>
      <c r="P202" s="96"/>
      <c r="Q202" s="91"/>
      <c r="R202" s="110"/>
      <c r="S202" s="106"/>
    </row>
    <row r="203" spans="1:19" x14ac:dyDescent="0.25">
      <c r="A203" s="121"/>
      <c r="B203" s="121"/>
      <c r="C203" s="121"/>
      <c r="D203" s="171"/>
      <c r="E203" s="126"/>
      <c r="F203" s="130"/>
      <c r="G203" s="146"/>
      <c r="H203" s="146"/>
      <c r="I203" s="179"/>
      <c r="J203" s="130"/>
      <c r="K203" s="91"/>
      <c r="L203" s="135"/>
      <c r="M203" s="135"/>
      <c r="N203" s="135"/>
      <c r="O203" s="102"/>
      <c r="P203" s="96"/>
      <c r="Q203" s="91"/>
      <c r="R203" s="110"/>
      <c r="S203" s="106"/>
    </row>
    <row r="204" spans="1:19" x14ac:dyDescent="0.25">
      <c r="A204" s="121"/>
      <c r="B204" s="121"/>
      <c r="C204" s="121"/>
      <c r="D204" s="171"/>
      <c r="E204" s="126"/>
      <c r="F204" s="130"/>
      <c r="G204" s="146"/>
      <c r="H204" s="146"/>
      <c r="I204" s="179"/>
      <c r="J204" s="130"/>
      <c r="K204" s="91"/>
      <c r="L204" s="135"/>
      <c r="M204" s="135"/>
      <c r="N204" s="135"/>
      <c r="O204" s="102"/>
      <c r="P204" s="96"/>
      <c r="Q204" s="91"/>
      <c r="R204" s="110"/>
      <c r="S204" s="106"/>
    </row>
    <row r="205" spans="1:19" x14ac:dyDescent="0.25">
      <c r="A205" s="121"/>
      <c r="B205" s="121"/>
      <c r="C205" s="121"/>
      <c r="D205" s="171"/>
      <c r="E205" s="126"/>
      <c r="F205" s="130"/>
      <c r="G205" s="146"/>
      <c r="H205" s="146"/>
      <c r="I205" s="179"/>
      <c r="J205" s="130"/>
      <c r="K205" s="91"/>
      <c r="L205" s="135"/>
      <c r="M205" s="135"/>
      <c r="N205" s="135"/>
      <c r="O205" s="102"/>
      <c r="P205" s="96"/>
      <c r="Q205" s="91"/>
      <c r="R205" s="110"/>
      <c r="S205" s="106"/>
    </row>
    <row r="206" spans="1:19" x14ac:dyDescent="0.25">
      <c r="A206" s="121"/>
      <c r="B206" s="121"/>
      <c r="C206" s="121"/>
      <c r="D206" s="171"/>
      <c r="E206" s="126"/>
      <c r="F206" s="130"/>
      <c r="G206" s="146"/>
      <c r="H206" s="146"/>
      <c r="I206" s="179"/>
      <c r="J206" s="130"/>
      <c r="K206" s="91"/>
      <c r="L206" s="135"/>
      <c r="M206" s="135"/>
      <c r="N206" s="135"/>
      <c r="O206" s="102"/>
      <c r="P206" s="96"/>
      <c r="Q206" s="91"/>
      <c r="R206" s="110"/>
      <c r="S206" s="106"/>
    </row>
    <row r="207" spans="1:19" x14ac:dyDescent="0.25">
      <c r="A207" s="121"/>
      <c r="B207" s="121"/>
      <c r="C207" s="121"/>
      <c r="D207" s="171"/>
      <c r="E207" s="126"/>
      <c r="F207" s="130"/>
      <c r="G207" s="146"/>
      <c r="H207" s="146"/>
      <c r="I207" s="179"/>
      <c r="J207" s="130"/>
      <c r="K207" s="91"/>
      <c r="L207" s="135"/>
      <c r="M207" s="135"/>
      <c r="N207" s="135"/>
      <c r="O207" s="102"/>
      <c r="P207" s="96"/>
      <c r="Q207" s="91"/>
      <c r="R207" s="110"/>
      <c r="S207" s="106"/>
    </row>
    <row r="208" spans="1:19" x14ac:dyDescent="0.25">
      <c r="A208" s="121"/>
      <c r="B208" s="121"/>
      <c r="C208" s="121"/>
      <c r="D208" s="171"/>
      <c r="E208" s="126"/>
      <c r="F208" s="130"/>
      <c r="G208" s="146"/>
      <c r="H208" s="146"/>
      <c r="I208" s="179"/>
      <c r="J208" s="130"/>
      <c r="K208" s="91"/>
      <c r="L208" s="135"/>
      <c r="M208" s="135"/>
      <c r="N208" s="135"/>
      <c r="O208" s="102"/>
      <c r="P208" s="96"/>
      <c r="Q208" s="91"/>
      <c r="R208" s="110"/>
      <c r="S208" s="106"/>
    </row>
    <row r="209" spans="1:19" x14ac:dyDescent="0.25">
      <c r="A209" s="121"/>
      <c r="B209" s="121"/>
      <c r="C209" s="121"/>
      <c r="D209" s="171"/>
      <c r="E209" s="126"/>
      <c r="F209" s="130"/>
      <c r="G209" s="146"/>
      <c r="H209" s="146"/>
      <c r="I209" s="179"/>
      <c r="J209" s="130"/>
      <c r="K209" s="91"/>
      <c r="L209" s="135"/>
      <c r="M209" s="135"/>
      <c r="N209" s="135"/>
      <c r="O209" s="102"/>
      <c r="P209" s="96"/>
      <c r="Q209" s="91"/>
      <c r="R209" s="110"/>
      <c r="S209" s="106"/>
    </row>
    <row r="210" spans="1:19" x14ac:dyDescent="0.25">
      <c r="A210" s="121"/>
      <c r="B210" s="121"/>
      <c r="C210" s="121"/>
      <c r="D210" s="171"/>
      <c r="E210" s="126"/>
      <c r="F210" s="130"/>
      <c r="G210" s="146"/>
      <c r="H210" s="146"/>
      <c r="I210" s="179"/>
      <c r="J210" s="130"/>
      <c r="K210" s="91"/>
      <c r="L210" s="135"/>
      <c r="M210" s="135"/>
      <c r="N210" s="135"/>
      <c r="O210" s="102"/>
      <c r="P210" s="96"/>
      <c r="Q210" s="91"/>
      <c r="R210" s="110"/>
      <c r="S210" s="106"/>
    </row>
    <row r="211" spans="1:19" x14ac:dyDescent="0.25">
      <c r="A211" s="121"/>
      <c r="B211" s="121"/>
      <c r="C211" s="121"/>
      <c r="D211" s="171"/>
      <c r="E211" s="126"/>
      <c r="F211" s="130"/>
      <c r="G211" s="146"/>
      <c r="H211" s="146"/>
      <c r="I211" s="179"/>
      <c r="J211" s="130"/>
      <c r="K211" s="91"/>
      <c r="L211" s="135"/>
      <c r="M211" s="135"/>
      <c r="N211" s="135"/>
      <c r="O211" s="102"/>
      <c r="P211" s="96"/>
      <c r="Q211" s="91"/>
      <c r="R211" s="110"/>
      <c r="S211" s="106"/>
    </row>
    <row r="212" spans="1:19" x14ac:dyDescent="0.25">
      <c r="A212" s="121"/>
      <c r="B212" s="121"/>
      <c r="C212" s="121"/>
      <c r="D212" s="171"/>
      <c r="E212" s="126"/>
      <c r="F212" s="130"/>
      <c r="G212" s="146"/>
      <c r="H212" s="146"/>
      <c r="I212" s="179"/>
      <c r="J212" s="130"/>
      <c r="K212" s="91"/>
      <c r="L212" s="135"/>
      <c r="M212" s="135"/>
      <c r="N212" s="135"/>
      <c r="O212" s="102"/>
      <c r="P212" s="96"/>
      <c r="Q212" s="91"/>
      <c r="R212" s="110"/>
      <c r="S212" s="106"/>
    </row>
    <row r="213" spans="1:19" x14ac:dyDescent="0.25">
      <c r="A213" s="121"/>
      <c r="B213" s="121"/>
      <c r="C213" s="121"/>
      <c r="D213" s="171"/>
      <c r="E213" s="126"/>
      <c r="F213" s="130"/>
      <c r="G213" s="146"/>
      <c r="H213" s="146"/>
      <c r="I213" s="179"/>
      <c r="J213" s="130"/>
      <c r="K213" s="91"/>
      <c r="L213" s="135"/>
      <c r="M213" s="135"/>
      <c r="N213" s="135"/>
      <c r="O213" s="102"/>
      <c r="P213" s="96"/>
      <c r="Q213" s="91"/>
      <c r="R213" s="110"/>
      <c r="S213" s="106"/>
    </row>
    <row r="214" spans="1:19" x14ac:dyDescent="0.25">
      <c r="A214" s="121"/>
      <c r="B214" s="121"/>
      <c r="C214" s="121"/>
      <c r="D214" s="171"/>
      <c r="E214" s="126"/>
      <c r="F214" s="130"/>
      <c r="G214" s="146"/>
      <c r="H214" s="146"/>
      <c r="I214" s="179"/>
      <c r="J214" s="130"/>
      <c r="K214" s="91"/>
      <c r="L214" s="135"/>
      <c r="M214" s="135"/>
      <c r="N214" s="135"/>
      <c r="O214" s="102"/>
      <c r="P214" s="96"/>
      <c r="Q214" s="91"/>
      <c r="R214" s="110"/>
      <c r="S214" s="106"/>
    </row>
    <row r="215" spans="1:19" x14ac:dyDescent="0.25">
      <c r="A215" s="121"/>
      <c r="B215" s="121"/>
      <c r="C215" s="121"/>
      <c r="D215" s="171"/>
      <c r="E215" s="126"/>
      <c r="F215" s="130"/>
      <c r="G215" s="146"/>
      <c r="H215" s="146"/>
      <c r="I215" s="179"/>
      <c r="J215" s="130"/>
      <c r="K215" s="91"/>
      <c r="L215" s="135"/>
      <c r="M215" s="135"/>
      <c r="N215" s="135"/>
      <c r="O215" s="102"/>
      <c r="P215" s="96"/>
      <c r="Q215" s="91"/>
      <c r="R215" s="110"/>
      <c r="S215" s="106"/>
    </row>
    <row r="216" spans="1:19" x14ac:dyDescent="0.25">
      <c r="A216" s="121"/>
      <c r="B216" s="121"/>
      <c r="C216" s="121"/>
      <c r="D216" s="171"/>
      <c r="E216" s="126"/>
      <c r="F216" s="130"/>
      <c r="G216" s="146"/>
      <c r="H216" s="146"/>
      <c r="I216" s="179"/>
      <c r="J216" s="130"/>
      <c r="K216" s="91"/>
      <c r="L216" s="135"/>
      <c r="M216" s="135"/>
      <c r="N216" s="135"/>
      <c r="O216" s="102"/>
      <c r="P216" s="96"/>
      <c r="Q216" s="91"/>
      <c r="R216" s="110"/>
      <c r="S216" s="106"/>
    </row>
    <row r="217" spans="1:19" x14ac:dyDescent="0.25">
      <c r="A217" s="121"/>
      <c r="B217" s="121"/>
      <c r="C217" s="121"/>
      <c r="D217" s="171"/>
      <c r="E217" s="126"/>
      <c r="F217" s="130"/>
      <c r="G217" s="146"/>
      <c r="H217" s="146"/>
      <c r="I217" s="179"/>
      <c r="J217" s="130"/>
      <c r="K217" s="91"/>
      <c r="L217" s="135"/>
      <c r="M217" s="135"/>
      <c r="N217" s="135"/>
      <c r="O217" s="102"/>
      <c r="P217" s="96"/>
      <c r="Q217" s="91"/>
      <c r="R217" s="110"/>
      <c r="S217" s="106"/>
    </row>
    <row r="218" spans="1:19" x14ac:dyDescent="0.25">
      <c r="A218" s="121"/>
      <c r="B218" s="121"/>
      <c r="C218" s="121"/>
      <c r="D218" s="171"/>
      <c r="E218" s="126"/>
      <c r="F218" s="130"/>
      <c r="G218" s="146"/>
      <c r="H218" s="146"/>
      <c r="I218" s="179"/>
      <c r="J218" s="130"/>
      <c r="K218" s="91"/>
      <c r="L218" s="135"/>
      <c r="M218" s="135"/>
      <c r="N218" s="135"/>
      <c r="O218" s="102"/>
      <c r="P218" s="96"/>
      <c r="Q218" s="91"/>
      <c r="R218" s="110"/>
      <c r="S218" s="106"/>
    </row>
    <row r="219" spans="1:19" x14ac:dyDescent="0.25">
      <c r="A219" s="121"/>
      <c r="B219" s="121"/>
      <c r="C219" s="121"/>
      <c r="D219" s="171"/>
      <c r="E219" s="126"/>
      <c r="F219" s="130"/>
      <c r="G219" s="146"/>
      <c r="H219" s="146"/>
      <c r="I219" s="179"/>
      <c r="J219" s="130"/>
      <c r="K219" s="91"/>
      <c r="L219" s="135"/>
      <c r="M219" s="135"/>
      <c r="N219" s="135"/>
      <c r="O219" s="102"/>
      <c r="P219" s="96"/>
      <c r="Q219" s="91"/>
      <c r="R219" s="110"/>
      <c r="S219" s="106"/>
    </row>
    <row r="220" spans="1:19" x14ac:dyDescent="0.25">
      <c r="A220" s="121"/>
      <c r="B220" s="121"/>
      <c r="C220" s="121"/>
      <c r="D220" s="171"/>
      <c r="E220" s="126"/>
      <c r="F220" s="130"/>
      <c r="G220" s="146"/>
      <c r="H220" s="146"/>
      <c r="I220" s="179"/>
      <c r="J220" s="130"/>
      <c r="K220" s="91"/>
      <c r="L220" s="135"/>
      <c r="M220" s="135"/>
      <c r="N220" s="135"/>
      <c r="O220" s="102"/>
      <c r="P220" s="96"/>
      <c r="Q220" s="91"/>
      <c r="R220" s="110"/>
      <c r="S220" s="106"/>
    </row>
    <row r="221" spans="1:19" x14ac:dyDescent="0.25">
      <c r="A221" s="121"/>
      <c r="B221" s="121"/>
      <c r="C221" s="121"/>
      <c r="D221" s="171"/>
      <c r="E221" s="126"/>
      <c r="F221" s="130"/>
      <c r="G221" s="146"/>
      <c r="H221" s="146"/>
      <c r="I221" s="179"/>
      <c r="J221" s="130"/>
      <c r="K221" s="91"/>
      <c r="L221" s="135"/>
      <c r="M221" s="135"/>
      <c r="N221" s="135"/>
      <c r="O221" s="102"/>
      <c r="P221" s="96"/>
      <c r="Q221" s="91"/>
      <c r="R221" s="110"/>
      <c r="S221" s="106"/>
    </row>
    <row r="222" spans="1:19" x14ac:dyDescent="0.25">
      <c r="A222" s="121"/>
      <c r="B222" s="121"/>
      <c r="C222" s="121"/>
      <c r="D222" s="171"/>
      <c r="E222" s="126"/>
      <c r="F222" s="130"/>
      <c r="G222" s="146"/>
      <c r="H222" s="146"/>
      <c r="I222" s="179"/>
      <c r="J222" s="130"/>
      <c r="K222" s="91"/>
      <c r="L222" s="135"/>
      <c r="M222" s="135"/>
      <c r="N222" s="135"/>
      <c r="O222" s="102"/>
      <c r="P222" s="96"/>
      <c r="Q222" s="91"/>
      <c r="R222" s="110"/>
      <c r="S222" s="106"/>
    </row>
    <row r="223" spans="1:19" x14ac:dyDescent="0.25">
      <c r="A223" s="121"/>
      <c r="B223" s="121"/>
      <c r="C223" s="121"/>
      <c r="D223" s="171"/>
      <c r="E223" s="126"/>
      <c r="F223" s="130"/>
      <c r="G223" s="146"/>
      <c r="H223" s="146"/>
      <c r="I223" s="179"/>
      <c r="J223" s="130"/>
      <c r="K223" s="91"/>
      <c r="L223" s="135"/>
      <c r="M223" s="135"/>
      <c r="N223" s="135"/>
      <c r="O223" s="102"/>
      <c r="P223" s="96"/>
      <c r="Q223" s="91"/>
      <c r="R223" s="110"/>
      <c r="S223" s="106"/>
    </row>
    <row r="224" spans="1:19" x14ac:dyDescent="0.25">
      <c r="A224" s="121"/>
      <c r="B224" s="121"/>
      <c r="C224" s="121"/>
      <c r="D224" s="171"/>
      <c r="E224" s="126"/>
      <c r="F224" s="130"/>
      <c r="G224" s="146"/>
      <c r="H224" s="146"/>
      <c r="I224" s="179"/>
      <c r="J224" s="130"/>
      <c r="K224" s="91"/>
      <c r="L224" s="135"/>
      <c r="M224" s="135"/>
      <c r="N224" s="135"/>
      <c r="O224" s="102"/>
      <c r="P224" s="96"/>
      <c r="Q224" s="91"/>
      <c r="R224" s="110"/>
      <c r="S224" s="106"/>
    </row>
    <row r="225" spans="1:19" x14ac:dyDescent="0.25">
      <c r="A225" s="121"/>
      <c r="B225" s="121"/>
      <c r="C225" s="121"/>
      <c r="D225" s="171"/>
      <c r="E225" s="126"/>
      <c r="F225" s="130"/>
      <c r="G225" s="146"/>
      <c r="H225" s="146"/>
      <c r="I225" s="179"/>
      <c r="J225" s="130"/>
      <c r="K225" s="91"/>
      <c r="L225" s="135"/>
      <c r="M225" s="135"/>
      <c r="N225" s="135"/>
      <c r="O225" s="102"/>
      <c r="P225" s="96"/>
      <c r="Q225" s="91"/>
      <c r="R225" s="110"/>
      <c r="S225" s="106"/>
    </row>
    <row r="226" spans="1:19" x14ac:dyDescent="0.25">
      <c r="A226" s="121"/>
      <c r="B226" s="121"/>
      <c r="C226" s="121"/>
      <c r="D226" s="171"/>
      <c r="E226" s="126"/>
      <c r="F226" s="130"/>
      <c r="G226" s="146"/>
      <c r="H226" s="146"/>
      <c r="I226" s="179"/>
      <c r="J226" s="130"/>
      <c r="K226" s="91"/>
      <c r="L226" s="135"/>
      <c r="M226" s="135"/>
      <c r="N226" s="135"/>
      <c r="O226" s="102"/>
      <c r="P226" s="96"/>
      <c r="Q226" s="91"/>
      <c r="R226" s="110"/>
      <c r="S226" s="106"/>
    </row>
    <row r="227" spans="1:19" x14ac:dyDescent="0.25">
      <c r="A227" s="121"/>
      <c r="B227" s="121"/>
      <c r="C227" s="121"/>
      <c r="D227" s="171"/>
      <c r="E227" s="126"/>
      <c r="F227" s="130"/>
      <c r="G227" s="146"/>
      <c r="H227" s="146"/>
      <c r="I227" s="179"/>
      <c r="J227" s="130"/>
      <c r="K227" s="91"/>
      <c r="L227" s="135"/>
      <c r="M227" s="135"/>
      <c r="N227" s="135"/>
      <c r="O227" s="102"/>
      <c r="P227" s="96"/>
      <c r="Q227" s="91"/>
      <c r="R227" s="110"/>
      <c r="S227" s="106"/>
    </row>
    <row r="228" spans="1:19" x14ac:dyDescent="0.25">
      <c r="A228" s="121"/>
      <c r="B228" s="121"/>
      <c r="C228" s="121"/>
      <c r="D228" s="171"/>
      <c r="E228" s="126"/>
      <c r="F228" s="130"/>
      <c r="G228" s="146"/>
      <c r="H228" s="146"/>
      <c r="I228" s="179"/>
      <c r="J228" s="130"/>
      <c r="K228" s="91"/>
      <c r="L228" s="135"/>
      <c r="M228" s="135"/>
      <c r="N228" s="135"/>
      <c r="O228" s="102"/>
      <c r="P228" s="96"/>
      <c r="Q228" s="91"/>
      <c r="R228" s="110"/>
      <c r="S228" s="106"/>
    </row>
    <row r="229" spans="1:19" x14ac:dyDescent="0.25">
      <c r="A229" s="121"/>
      <c r="B229" s="121"/>
      <c r="C229" s="121"/>
      <c r="D229" s="171"/>
      <c r="E229" s="126"/>
      <c r="F229" s="130"/>
      <c r="G229" s="146"/>
      <c r="H229" s="146"/>
      <c r="I229" s="179"/>
      <c r="J229" s="130"/>
      <c r="K229" s="91"/>
      <c r="L229" s="135"/>
      <c r="M229" s="135"/>
      <c r="N229" s="135"/>
      <c r="O229" s="102"/>
      <c r="P229" s="96"/>
      <c r="Q229" s="91"/>
      <c r="R229" s="110"/>
      <c r="S229" s="106"/>
    </row>
    <row r="230" spans="1:19" x14ac:dyDescent="0.25">
      <c r="A230" s="121"/>
      <c r="B230" s="121"/>
      <c r="C230" s="121"/>
      <c r="D230" s="171"/>
      <c r="E230" s="126"/>
      <c r="F230" s="130"/>
      <c r="G230" s="146"/>
      <c r="H230" s="146"/>
      <c r="I230" s="179"/>
      <c r="J230" s="130"/>
      <c r="K230" s="91"/>
      <c r="L230" s="135"/>
      <c r="M230" s="135"/>
      <c r="N230" s="135"/>
      <c r="O230" s="102"/>
      <c r="P230" s="96"/>
      <c r="Q230" s="91"/>
      <c r="R230" s="110"/>
      <c r="S230" s="106"/>
    </row>
    <row r="231" spans="1:19" x14ac:dyDescent="0.25">
      <c r="A231" s="121"/>
      <c r="B231" s="121"/>
      <c r="C231" s="121"/>
      <c r="D231" s="171"/>
      <c r="E231" s="126"/>
      <c r="F231" s="130"/>
      <c r="G231" s="146"/>
      <c r="H231" s="146"/>
      <c r="I231" s="179"/>
      <c r="J231" s="130"/>
      <c r="K231" s="91"/>
      <c r="L231" s="135"/>
      <c r="M231" s="135"/>
      <c r="N231" s="135"/>
      <c r="O231" s="102"/>
      <c r="P231" s="96"/>
      <c r="Q231" s="91"/>
      <c r="R231" s="110"/>
      <c r="S231" s="106"/>
    </row>
    <row r="232" spans="1:19" x14ac:dyDescent="0.25">
      <c r="A232" s="121"/>
      <c r="B232" s="121"/>
      <c r="C232" s="121"/>
      <c r="D232" s="171"/>
      <c r="E232" s="126"/>
      <c r="F232" s="130"/>
      <c r="G232" s="146"/>
      <c r="H232" s="146"/>
      <c r="I232" s="179"/>
      <c r="J232" s="130"/>
      <c r="K232" s="91"/>
      <c r="L232" s="135"/>
      <c r="M232" s="135"/>
      <c r="N232" s="135"/>
      <c r="O232" s="102"/>
      <c r="P232" s="96"/>
      <c r="Q232" s="91"/>
      <c r="R232" s="110"/>
      <c r="S232" s="106"/>
    </row>
    <row r="233" spans="1:19" x14ac:dyDescent="0.25">
      <c r="A233" s="121"/>
      <c r="B233" s="121"/>
      <c r="C233" s="121"/>
      <c r="D233" s="171"/>
      <c r="E233" s="126"/>
      <c r="F233" s="130"/>
      <c r="G233" s="146"/>
      <c r="H233" s="146"/>
      <c r="I233" s="179"/>
      <c r="J233" s="130"/>
      <c r="K233" s="91"/>
      <c r="L233" s="135"/>
      <c r="M233" s="135"/>
      <c r="N233" s="135"/>
      <c r="O233" s="102"/>
      <c r="P233" s="96"/>
      <c r="Q233" s="91"/>
      <c r="R233" s="110"/>
      <c r="S233" s="106"/>
    </row>
    <row r="234" spans="1:19" x14ac:dyDescent="0.25">
      <c r="A234" s="121"/>
      <c r="B234" s="121"/>
      <c r="C234" s="122"/>
      <c r="D234" s="172"/>
      <c r="E234" s="126"/>
      <c r="F234" s="130"/>
      <c r="G234" s="146"/>
      <c r="H234" s="146"/>
      <c r="I234" s="179"/>
      <c r="J234" s="130"/>
      <c r="K234" s="91"/>
      <c r="L234" s="135"/>
      <c r="M234" s="135"/>
      <c r="N234" s="135"/>
      <c r="O234" s="102"/>
      <c r="P234" s="96"/>
      <c r="Q234" s="91"/>
      <c r="R234" s="110"/>
      <c r="S234" s="106"/>
    </row>
    <row r="235" spans="1:19" x14ac:dyDescent="0.25">
      <c r="A235" s="122"/>
      <c r="B235" s="122"/>
      <c r="E235" s="127"/>
      <c r="F235" s="131"/>
      <c r="G235" s="147"/>
      <c r="H235" s="147"/>
      <c r="I235" s="180"/>
      <c r="J235" s="131"/>
      <c r="K235" s="92"/>
      <c r="L235" s="136"/>
      <c r="M235" s="136"/>
      <c r="N235" s="136"/>
      <c r="O235" s="103"/>
      <c r="P235" s="97"/>
      <c r="Q235" s="92"/>
      <c r="R235" s="111"/>
      <c r="S235" s="107"/>
    </row>
  </sheetData>
  <autoFilter ref="A3:S101" xr:uid="{A3C90A26-F195-485E-A784-DFD9AA46E4B7}"/>
  <mergeCells count="2">
    <mergeCell ref="F1:I1"/>
    <mergeCell ref="P1:S1"/>
  </mergeCells>
  <phoneticPr fontId="21" type="noConversion"/>
  <conditionalFormatting sqref="A1:D1 D102:D1048576">
    <cfRule type="containsText" dxfId="127" priority="65" operator="containsText" text="1-Partially meets target">
      <formula>NOT(ISERROR(SEARCH("1-Partially meets target",A1)))</formula>
    </cfRule>
  </conditionalFormatting>
  <conditionalFormatting sqref="A1:D1 D102:D1048576">
    <cfRule type="containsText" dxfId="126" priority="64" operator="containsText" text="2-Meets target">
      <formula>NOT(ISERROR(SEARCH("2-Meets target",A1)))</formula>
    </cfRule>
  </conditionalFormatting>
  <conditionalFormatting sqref="A1:D1 D102:D1048576">
    <cfRule type="containsText" dxfId="125" priority="63" operator="containsText" text="0-Does not meet target">
      <formula>NOT(ISERROR(SEARCH("0-Does not meet target",A1)))</formula>
    </cfRule>
  </conditionalFormatting>
  <conditionalFormatting sqref="O76:O1048576 O4:O74">
    <cfRule type="containsText" dxfId="124" priority="59" operator="containsText" text="Completed">
      <formula>NOT(ISERROR(SEARCH("Completed",O4)))</formula>
    </cfRule>
    <cfRule type="containsText" dxfId="123" priority="60" operator="containsText" text="Not yet started">
      <formula>NOT(ISERROR(SEARCH("Not yet started",O4)))</formula>
    </cfRule>
    <cfRule type="containsText" dxfId="122" priority="61" operator="containsText" text="Ongoing">
      <formula>NOT(ISERROR(SEARCH("Ongoing",O4)))</formula>
    </cfRule>
    <cfRule type="containsText" dxfId="121" priority="62" operator="containsText" text="Completed">
      <formula>NOT(ISERROR(SEARCH("Completed",O4)))</formula>
    </cfRule>
  </conditionalFormatting>
  <conditionalFormatting sqref="I76:I1048576 I4:I74">
    <cfRule type="colorScale" priority="52">
      <colorScale>
        <cfvo type="num" val="0"/>
        <cfvo type="num" val="15"/>
        <cfvo type="num" val="30"/>
        <color rgb="FF92D050"/>
        <color rgb="FFFFEB84"/>
        <color rgb="FFFF0000"/>
      </colorScale>
    </cfRule>
  </conditionalFormatting>
  <conditionalFormatting sqref="D4:D74">
    <cfRule type="cellIs" dxfId="120" priority="47" operator="equal">
      <formula>0</formula>
    </cfRule>
    <cfRule type="cellIs" dxfId="119" priority="48" operator="equal">
      <formula>1</formula>
    </cfRule>
    <cfRule type="cellIs" dxfId="118" priority="49" operator="equal">
      <formula>2</formula>
    </cfRule>
  </conditionalFormatting>
  <conditionalFormatting sqref="D4:D74">
    <cfRule type="containsBlanks" dxfId="117" priority="45">
      <formula>LEN(TRIM(D4))=0</formula>
    </cfRule>
    <cfRule type="cellIs" dxfId="116" priority="46" operator="equal">
      <formula>0</formula>
    </cfRule>
    <cfRule type="cellIs" dxfId="115" priority="50" operator="equal">
      <formula>1</formula>
    </cfRule>
    <cfRule type="cellIs" dxfId="114" priority="51" operator="equal">
      <formula>2</formula>
    </cfRule>
  </conditionalFormatting>
  <conditionalFormatting sqref="D4">
    <cfRule type="cellIs" dxfId="113" priority="40" operator="equal">
      <formula>0</formula>
    </cfRule>
    <cfRule type="cellIs" dxfId="112" priority="41" operator="equal">
      <formula>1</formula>
    </cfRule>
    <cfRule type="cellIs" dxfId="111" priority="42" operator="equal">
      <formula>2</formula>
    </cfRule>
  </conditionalFormatting>
  <conditionalFormatting sqref="D4">
    <cfRule type="containsBlanks" dxfId="110" priority="38">
      <formula>LEN(TRIM(D4))=0</formula>
    </cfRule>
    <cfRule type="cellIs" dxfId="109" priority="39" operator="equal">
      <formula>0</formula>
    </cfRule>
    <cfRule type="cellIs" dxfId="108" priority="43" operator="equal">
      <formula>1</formula>
    </cfRule>
    <cfRule type="cellIs" dxfId="107" priority="44" operator="equal">
      <formula>2</formula>
    </cfRule>
  </conditionalFormatting>
  <conditionalFormatting sqref="D76:D101">
    <cfRule type="cellIs" dxfId="106" priority="33" operator="equal">
      <formula>0</formula>
    </cfRule>
    <cfRule type="cellIs" dxfId="105" priority="34" operator="equal">
      <formula>1</formula>
    </cfRule>
    <cfRule type="cellIs" dxfId="104" priority="35" operator="equal">
      <formula>2</formula>
    </cfRule>
  </conditionalFormatting>
  <conditionalFormatting sqref="D76:D101">
    <cfRule type="containsBlanks" dxfId="103" priority="31">
      <formula>LEN(TRIM(D76))=0</formula>
    </cfRule>
    <cfRule type="cellIs" dxfId="102" priority="32" operator="equal">
      <formula>0</formula>
    </cfRule>
    <cfRule type="cellIs" dxfId="101" priority="36" operator="equal">
      <formula>1</formula>
    </cfRule>
    <cfRule type="cellIs" dxfId="100" priority="37" operator="equal">
      <formula>2</formula>
    </cfRule>
  </conditionalFormatting>
  <conditionalFormatting sqref="D76:D101">
    <cfRule type="cellIs" dxfId="99" priority="26" operator="equal">
      <formula>0</formula>
    </cfRule>
    <cfRule type="cellIs" dxfId="98" priority="27" operator="equal">
      <formula>1</formula>
    </cfRule>
    <cfRule type="cellIs" dxfId="97" priority="28" operator="equal">
      <formula>2</formula>
    </cfRule>
  </conditionalFormatting>
  <conditionalFormatting sqref="D76:D101">
    <cfRule type="containsBlanks" dxfId="96" priority="24">
      <formula>LEN(TRIM(D76))=0</formula>
    </cfRule>
    <cfRule type="cellIs" dxfId="95" priority="25" operator="equal">
      <formula>0</formula>
    </cfRule>
    <cfRule type="cellIs" dxfId="94" priority="29" operator="equal">
      <formula>1</formula>
    </cfRule>
    <cfRule type="cellIs" dxfId="93" priority="30" operator="equal">
      <formula>2</formula>
    </cfRule>
  </conditionalFormatting>
  <conditionalFormatting sqref="I76:I101 I4:I74">
    <cfRule type="cellIs" dxfId="92" priority="22" operator="equal">
      <formula>0</formula>
    </cfRule>
    <cfRule type="containsBlanks" dxfId="91" priority="23">
      <formula>LEN(TRIM(I4))=0</formula>
    </cfRule>
  </conditionalFormatting>
  <conditionalFormatting sqref="O75">
    <cfRule type="containsText" dxfId="90" priority="18" operator="containsText" text="Completed">
      <formula>NOT(ISERROR(SEARCH("Completed",O75)))</formula>
    </cfRule>
    <cfRule type="containsText" dxfId="89" priority="19" operator="containsText" text="Not yet started">
      <formula>NOT(ISERROR(SEARCH("Not yet started",O75)))</formula>
    </cfRule>
    <cfRule type="containsText" dxfId="88" priority="20" operator="containsText" text="Ongoing">
      <formula>NOT(ISERROR(SEARCH("Ongoing",O75)))</formula>
    </cfRule>
    <cfRule type="containsText" dxfId="87" priority="21" operator="containsText" text="Completed">
      <formula>NOT(ISERROR(SEARCH("Completed",O75)))</formula>
    </cfRule>
  </conditionalFormatting>
  <conditionalFormatting sqref="I75">
    <cfRule type="colorScale" priority="17">
      <colorScale>
        <cfvo type="num" val="0"/>
        <cfvo type="num" val="15"/>
        <cfvo type="num" val="30"/>
        <color rgb="FF92D050"/>
        <color rgb="FFFFEB84"/>
        <color rgb="FFFF0000"/>
      </colorScale>
    </cfRule>
  </conditionalFormatting>
  <conditionalFormatting sqref="D75">
    <cfRule type="cellIs" dxfId="86" priority="12" operator="equal">
      <formula>0</formula>
    </cfRule>
    <cfRule type="cellIs" dxfId="85" priority="13" operator="equal">
      <formula>1</formula>
    </cfRule>
    <cfRule type="cellIs" dxfId="84" priority="14" operator="equal">
      <formula>2</formula>
    </cfRule>
  </conditionalFormatting>
  <conditionalFormatting sqref="D75">
    <cfRule type="containsBlanks" dxfId="83" priority="10">
      <formula>LEN(TRIM(D75))=0</formula>
    </cfRule>
    <cfRule type="cellIs" dxfId="82" priority="11" operator="equal">
      <formula>0</formula>
    </cfRule>
    <cfRule type="cellIs" dxfId="81" priority="15" operator="equal">
      <formula>1</formula>
    </cfRule>
    <cfRule type="cellIs" dxfId="80" priority="16" operator="equal">
      <formula>2</formula>
    </cfRule>
  </conditionalFormatting>
  <conditionalFormatting sqref="D75">
    <cfRule type="cellIs" dxfId="79" priority="5" operator="equal">
      <formula>0</formula>
    </cfRule>
    <cfRule type="cellIs" dxfId="78" priority="6" operator="equal">
      <formula>1</formula>
    </cfRule>
    <cfRule type="cellIs" dxfId="77" priority="7" operator="equal">
      <formula>2</formula>
    </cfRule>
  </conditionalFormatting>
  <conditionalFormatting sqref="D75">
    <cfRule type="containsBlanks" dxfId="76" priority="3">
      <formula>LEN(TRIM(D75))=0</formula>
    </cfRule>
    <cfRule type="cellIs" dxfId="75" priority="4" operator="equal">
      <formula>0</formula>
    </cfRule>
    <cfRule type="cellIs" dxfId="74" priority="8" operator="equal">
      <formula>1</formula>
    </cfRule>
    <cfRule type="cellIs" dxfId="73" priority="9" operator="equal">
      <formula>2</formula>
    </cfRule>
  </conditionalFormatting>
  <conditionalFormatting sqref="I75">
    <cfRule type="cellIs" dxfId="72" priority="1" operator="equal">
      <formula>0</formula>
    </cfRule>
    <cfRule type="containsBlanks" dxfId="71" priority="2">
      <formula>LEN(TRIM(I75))=0</formula>
    </cfRule>
  </conditionalFormatting>
  <dataValidations count="5">
    <dataValidation type="whole" allowBlank="1" showInputMessage="1" showErrorMessage="1" sqref="F1:I1" xr:uid="{32BE12A1-4C62-40FD-BAAC-AB656AD383D7}">
      <formula1>0</formula1>
      <formula2>10</formula2>
    </dataValidation>
    <dataValidation allowBlank="1" showInputMessage="1" showErrorMessage="1" errorTitle="Debe introducir 3, 2 o 1." error="3 (+++): cumple la norma._x000a_2 (++): cumple parcialmente la norma._x000a_1 (+): no cumple la norma." sqref="F4:F23" xr:uid="{A59985FA-3F38-4218-B0A6-4FB6CD8EB192}"/>
    <dataValidation type="list" allowBlank="1" showInputMessage="1" showErrorMessage="1" sqref="C4:C22" xr:uid="{6E1F7186-119E-4FAD-BCFF-C5A61BD655E6}">
      <formula1>INDIRECT(A4)</formula1>
    </dataValidation>
    <dataValidation type="list" allowBlank="1" showInputMessage="1" showErrorMessage="1" sqref="O4:O101" xr:uid="{A93E3C49-B367-4147-BA79-2974D6FABC2A}">
      <formula1>"Sin comenzar, En curso (en progreso), En curso (se prevé un retraso), Finalizada"</formula1>
    </dataValidation>
    <dataValidation type="whole" allowBlank="1" showInputMessage="1" showErrorMessage="1" error="La puntuación de riesgo debe ser de 0 a 10 " sqref="G4:H101" xr:uid="{2E8A68D8-D43C-4792-845C-B855D4851611}">
      <formula1>0</formula1>
      <formula2>10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sheetPr>
  <dimension ref="A1:N24"/>
  <sheetViews>
    <sheetView tabSelected="1" zoomScale="90" zoomScaleNormal="90" zoomScalePageLayoutView="90" workbookViewId="0">
      <pane ySplit="2" topLeftCell="A19" activePane="bottomLeft" state="frozen"/>
      <selection pane="bottomLeft" activeCell="C20" sqref="C20"/>
    </sheetView>
  </sheetViews>
  <sheetFormatPr defaultColWidth="0" defaultRowHeight="20.25" x14ac:dyDescent="0.25"/>
  <cols>
    <col min="1" max="1" width="14.42578125" style="4" bestFit="1" customWidth="1"/>
    <col min="2" max="3" width="19.140625" style="4" customWidth="1"/>
    <col min="4" max="4" width="80" style="4" customWidth="1"/>
    <col min="5" max="5" width="29" style="4" customWidth="1"/>
    <col min="6" max="6" width="25.85546875" style="4" customWidth="1"/>
    <col min="7" max="7" width="33.28515625" style="4" customWidth="1"/>
    <col min="8" max="8" width="28.28515625" style="177" customWidth="1"/>
    <col min="9" max="9" width="104.42578125" style="4" customWidth="1"/>
    <col min="10" max="10" width="34.85546875" style="4" customWidth="1"/>
    <col min="11" max="14" width="0" style="4" hidden="1" customWidth="1"/>
    <col min="15" max="16384" width="8.85546875" style="4" hidden="1"/>
  </cols>
  <sheetData>
    <row r="1" spans="1:11" ht="45.6" customHeight="1" x14ac:dyDescent="0.25">
      <c r="A1" s="240">
        <f>'Cuadro recapitulativo'!E11</f>
        <v>0</v>
      </c>
      <c r="B1" s="240"/>
      <c r="C1" s="240"/>
      <c r="D1" s="218">
        <f>'Cuadro recapitulativo'!E3/'Cuadro recapitulativo'!D3</f>
        <v>0</v>
      </c>
      <c r="E1" s="241" t="s">
        <v>50</v>
      </c>
      <c r="F1" s="242"/>
      <c r="G1" s="243"/>
      <c r="H1" s="207" t="str">
        <f>'Cuadro recapitulativo'!I3</f>
        <v>Nivel JMP: No evaluado</v>
      </c>
    </row>
    <row r="2" spans="1:11" s="3" customFormat="1" ht="15" x14ac:dyDescent="0.25">
      <c r="A2" s="208" t="s">
        <v>51</v>
      </c>
      <c r="B2" s="238" t="s">
        <v>52</v>
      </c>
      <c r="C2" s="239"/>
      <c r="D2" s="208" t="s">
        <v>53</v>
      </c>
      <c r="E2" s="209" t="s">
        <v>54</v>
      </c>
      <c r="F2" s="9" t="s">
        <v>55</v>
      </c>
      <c r="G2" s="17" t="s">
        <v>56</v>
      </c>
      <c r="H2" s="42" t="s">
        <v>57</v>
      </c>
      <c r="I2" s="11" t="s">
        <v>58</v>
      </c>
      <c r="J2" s="76" t="s">
        <v>59</v>
      </c>
    </row>
    <row r="3" spans="1:11" ht="99.75" x14ac:dyDescent="0.25">
      <c r="A3" s="162" t="s">
        <v>60</v>
      </c>
      <c r="B3" s="63" t="s">
        <v>61</v>
      </c>
      <c r="C3" s="63" t="s">
        <v>732</v>
      </c>
      <c r="D3" s="148" t="s">
        <v>660</v>
      </c>
      <c r="E3" s="5" t="s">
        <v>62</v>
      </c>
      <c r="F3" s="6" t="s">
        <v>63</v>
      </c>
      <c r="G3" s="7" t="s">
        <v>64</v>
      </c>
      <c r="H3" s="244"/>
      <c r="I3" s="12" t="s">
        <v>745</v>
      </c>
      <c r="J3" s="1"/>
      <c r="K3" s="1"/>
    </row>
    <row r="4" spans="1:11" ht="171" x14ac:dyDescent="0.25">
      <c r="A4" s="162" t="s">
        <v>65</v>
      </c>
      <c r="B4" s="63" t="s">
        <v>61</v>
      </c>
      <c r="C4" s="63" t="s">
        <v>746</v>
      </c>
      <c r="D4" s="75" t="s">
        <v>66</v>
      </c>
      <c r="E4" s="5" t="s">
        <v>67</v>
      </c>
      <c r="F4" s="6" t="s">
        <v>68</v>
      </c>
      <c r="G4" s="7" t="s">
        <v>69</v>
      </c>
      <c r="H4" s="245"/>
      <c r="I4" s="12" t="s">
        <v>733</v>
      </c>
      <c r="J4" s="1"/>
      <c r="K4" s="1"/>
    </row>
    <row r="5" spans="1:11" ht="78" customHeight="1" x14ac:dyDescent="0.25">
      <c r="A5" s="12" t="s">
        <v>70</v>
      </c>
      <c r="B5" s="12" t="s">
        <v>71</v>
      </c>
      <c r="C5" s="12" t="s">
        <v>72</v>
      </c>
      <c r="D5" s="25" t="s">
        <v>73</v>
      </c>
      <c r="E5" s="5" t="s">
        <v>74</v>
      </c>
      <c r="F5" s="6" t="s">
        <v>75</v>
      </c>
      <c r="G5" s="7" t="s">
        <v>76</v>
      </c>
      <c r="H5" s="175"/>
      <c r="I5" s="13" t="s">
        <v>77</v>
      </c>
      <c r="J5" s="1"/>
      <c r="K5" s="1"/>
    </row>
    <row r="6" spans="1:11" ht="57" x14ac:dyDescent="0.25">
      <c r="A6" s="12" t="s">
        <v>78</v>
      </c>
      <c r="B6" s="12" t="s">
        <v>79</v>
      </c>
      <c r="C6" s="12" t="s">
        <v>80</v>
      </c>
      <c r="D6" s="12" t="s">
        <v>81</v>
      </c>
      <c r="E6" s="5" t="s">
        <v>82</v>
      </c>
      <c r="F6" s="6" t="s">
        <v>747</v>
      </c>
      <c r="G6" s="7" t="s">
        <v>83</v>
      </c>
      <c r="H6" s="175"/>
      <c r="I6" s="12" t="s">
        <v>84</v>
      </c>
      <c r="J6" s="1"/>
      <c r="K6" s="1"/>
    </row>
    <row r="7" spans="1:11" ht="59.25" customHeight="1" x14ac:dyDescent="0.25">
      <c r="A7" s="12" t="s">
        <v>85</v>
      </c>
      <c r="B7" s="74" t="s">
        <v>79</v>
      </c>
      <c r="C7" s="75" t="s">
        <v>734</v>
      </c>
      <c r="D7" s="25" t="s">
        <v>86</v>
      </c>
      <c r="E7" s="5" t="s">
        <v>87</v>
      </c>
      <c r="F7" s="6" t="s">
        <v>88</v>
      </c>
      <c r="G7" s="7" t="s">
        <v>89</v>
      </c>
      <c r="H7" s="175"/>
      <c r="I7" s="13" t="s">
        <v>90</v>
      </c>
      <c r="J7" s="1"/>
      <c r="K7" s="1"/>
    </row>
    <row r="8" spans="1:11" ht="42.75" x14ac:dyDescent="0.25">
      <c r="A8" s="12" t="s">
        <v>91</v>
      </c>
      <c r="B8" s="12" t="s">
        <v>79</v>
      </c>
      <c r="C8" s="75" t="s">
        <v>92</v>
      </c>
      <c r="D8" s="12" t="s">
        <v>93</v>
      </c>
      <c r="E8" s="5" t="s">
        <v>94</v>
      </c>
      <c r="F8" s="6" t="s">
        <v>95</v>
      </c>
      <c r="G8" s="7" t="s">
        <v>96</v>
      </c>
      <c r="H8" s="175"/>
      <c r="I8" s="14"/>
      <c r="J8" s="1"/>
      <c r="K8" s="1"/>
    </row>
    <row r="9" spans="1:11" ht="99.75" x14ac:dyDescent="0.25">
      <c r="A9" s="84" t="s">
        <v>97</v>
      </c>
      <c r="B9" s="84" t="s">
        <v>79</v>
      </c>
      <c r="C9" s="84" t="s">
        <v>80</v>
      </c>
      <c r="D9" s="25" t="s">
        <v>98</v>
      </c>
      <c r="E9" s="23" t="s">
        <v>99</v>
      </c>
      <c r="F9" s="34" t="s">
        <v>100</v>
      </c>
      <c r="G9" s="35" t="s">
        <v>748</v>
      </c>
      <c r="H9" s="175"/>
      <c r="I9" s="25" t="s">
        <v>101</v>
      </c>
      <c r="J9" s="1"/>
      <c r="K9" s="1"/>
    </row>
    <row r="10" spans="1:11" ht="71.25" x14ac:dyDescent="0.25">
      <c r="A10" s="84" t="s">
        <v>102</v>
      </c>
      <c r="B10" s="12" t="s">
        <v>79</v>
      </c>
      <c r="C10" s="19" t="s">
        <v>103</v>
      </c>
      <c r="D10" s="12" t="s">
        <v>661</v>
      </c>
      <c r="E10" s="5" t="s">
        <v>104</v>
      </c>
      <c r="F10" s="6" t="s">
        <v>105</v>
      </c>
      <c r="G10" s="7" t="s">
        <v>106</v>
      </c>
      <c r="H10" s="175"/>
      <c r="I10" s="13" t="s">
        <v>107</v>
      </c>
      <c r="J10" s="1"/>
      <c r="K10" s="1"/>
    </row>
    <row r="11" spans="1:11" ht="186.6" customHeight="1" x14ac:dyDescent="0.25">
      <c r="A11" s="84" t="s">
        <v>108</v>
      </c>
      <c r="B11" s="12" t="s">
        <v>79</v>
      </c>
      <c r="C11" s="75" t="s">
        <v>80</v>
      </c>
      <c r="D11" s="75" t="s">
        <v>109</v>
      </c>
      <c r="E11" s="5" t="s">
        <v>110</v>
      </c>
      <c r="F11" s="6" t="s">
        <v>111</v>
      </c>
      <c r="G11" s="7" t="s">
        <v>112</v>
      </c>
      <c r="H11" s="175"/>
      <c r="I11" s="12" t="s">
        <v>113</v>
      </c>
      <c r="J11" s="1"/>
      <c r="K11" s="1"/>
    </row>
    <row r="12" spans="1:11" ht="135.6" customHeight="1" x14ac:dyDescent="0.25">
      <c r="A12" s="84" t="s">
        <v>114</v>
      </c>
      <c r="B12" s="12" t="s">
        <v>79</v>
      </c>
      <c r="C12" s="75" t="s">
        <v>92</v>
      </c>
      <c r="D12" s="12" t="s">
        <v>115</v>
      </c>
      <c r="E12" s="5" t="s">
        <v>116</v>
      </c>
      <c r="F12" s="6" t="s">
        <v>117</v>
      </c>
      <c r="G12" s="7" t="s">
        <v>118</v>
      </c>
      <c r="H12" s="175"/>
      <c r="I12" s="25" t="s">
        <v>119</v>
      </c>
      <c r="J12" s="1"/>
      <c r="K12" s="1"/>
    </row>
    <row r="13" spans="1:11" ht="93.95" customHeight="1" x14ac:dyDescent="0.25">
      <c r="A13" s="84" t="s">
        <v>120</v>
      </c>
      <c r="B13" s="12" t="s">
        <v>79</v>
      </c>
      <c r="C13" s="19" t="s">
        <v>121</v>
      </c>
      <c r="D13" s="83" t="s">
        <v>122</v>
      </c>
      <c r="E13" s="5" t="s">
        <v>123</v>
      </c>
      <c r="F13" s="6" t="s">
        <v>124</v>
      </c>
      <c r="G13" s="7" t="s">
        <v>125</v>
      </c>
      <c r="H13" s="175"/>
      <c r="I13" s="25" t="s">
        <v>126</v>
      </c>
      <c r="J13" s="1"/>
      <c r="K13" s="1"/>
    </row>
    <row r="14" spans="1:11" ht="164.45" customHeight="1" x14ac:dyDescent="0.25">
      <c r="A14" s="84" t="s">
        <v>127</v>
      </c>
      <c r="B14" s="12" t="s">
        <v>128</v>
      </c>
      <c r="C14" s="19" t="s">
        <v>121</v>
      </c>
      <c r="D14" s="19" t="s">
        <v>129</v>
      </c>
      <c r="E14" s="23" t="s">
        <v>130</v>
      </c>
      <c r="F14" s="34" t="s">
        <v>131</v>
      </c>
      <c r="G14" s="35" t="s">
        <v>132</v>
      </c>
      <c r="H14" s="175"/>
      <c r="I14" s="12" t="s">
        <v>133</v>
      </c>
      <c r="J14" s="1"/>
      <c r="K14" s="1"/>
    </row>
    <row r="15" spans="1:11" ht="292.5" customHeight="1" x14ac:dyDescent="0.25">
      <c r="A15" s="74" t="s">
        <v>134</v>
      </c>
      <c r="B15" s="12" t="s">
        <v>135</v>
      </c>
      <c r="C15" s="12" t="s">
        <v>72</v>
      </c>
      <c r="D15" s="25" t="s">
        <v>136</v>
      </c>
      <c r="E15" s="5" t="s">
        <v>137</v>
      </c>
      <c r="F15" s="6" t="s">
        <v>138</v>
      </c>
      <c r="G15" s="7" t="s">
        <v>139</v>
      </c>
      <c r="H15" s="175"/>
      <c r="I15" s="13" t="s">
        <v>674</v>
      </c>
      <c r="J15" s="1"/>
      <c r="K15" s="1"/>
    </row>
    <row r="16" spans="1:11" ht="125.45" customHeight="1" x14ac:dyDescent="0.25">
      <c r="A16" s="84" t="s">
        <v>140</v>
      </c>
      <c r="B16" s="84" t="s">
        <v>135</v>
      </c>
      <c r="C16" s="84" t="s">
        <v>80</v>
      </c>
      <c r="D16" s="25" t="s">
        <v>141</v>
      </c>
      <c r="E16" s="5" t="s">
        <v>142</v>
      </c>
      <c r="F16" s="34" t="s">
        <v>143</v>
      </c>
      <c r="G16" s="7" t="s">
        <v>144</v>
      </c>
      <c r="H16" s="175"/>
      <c r="I16" s="25" t="s">
        <v>673</v>
      </c>
      <c r="J16" s="1"/>
      <c r="K16" s="1"/>
    </row>
    <row r="17" spans="1:11" ht="342" x14ac:dyDescent="0.25">
      <c r="A17" s="141" t="s">
        <v>145</v>
      </c>
      <c r="B17" s="12" t="s">
        <v>146</v>
      </c>
      <c r="C17" s="19" t="s">
        <v>147</v>
      </c>
      <c r="D17" s="12" t="s">
        <v>749</v>
      </c>
      <c r="E17" s="5" t="s">
        <v>148</v>
      </c>
      <c r="F17" s="6" t="s">
        <v>149</v>
      </c>
      <c r="G17" s="7" t="s">
        <v>150</v>
      </c>
      <c r="H17" s="175"/>
      <c r="I17" s="25" t="s">
        <v>672</v>
      </c>
      <c r="J17" s="1"/>
      <c r="K17" s="1"/>
    </row>
    <row r="18" spans="1:11" ht="273.75" customHeight="1" x14ac:dyDescent="0.25">
      <c r="A18" s="141" t="s">
        <v>151</v>
      </c>
      <c r="B18" s="12" t="s">
        <v>146</v>
      </c>
      <c r="C18" s="141" t="s">
        <v>152</v>
      </c>
      <c r="D18" s="12" t="s">
        <v>153</v>
      </c>
      <c r="E18" s="5" t="s">
        <v>154</v>
      </c>
      <c r="F18" s="6" t="s">
        <v>155</v>
      </c>
      <c r="G18" s="35" t="s">
        <v>156</v>
      </c>
      <c r="H18" s="175"/>
      <c r="I18" s="25" t="s">
        <v>157</v>
      </c>
      <c r="J18" s="1"/>
      <c r="K18" s="1"/>
    </row>
    <row r="19" spans="1:11" ht="306" customHeight="1" x14ac:dyDescent="0.25">
      <c r="A19" s="141" t="s">
        <v>158</v>
      </c>
      <c r="B19" s="12" t="s">
        <v>135</v>
      </c>
      <c r="C19" s="12" t="s">
        <v>159</v>
      </c>
      <c r="D19" s="25" t="s">
        <v>662</v>
      </c>
      <c r="E19" s="5" t="s">
        <v>160</v>
      </c>
      <c r="F19" s="6" t="s">
        <v>161</v>
      </c>
      <c r="G19" s="7" t="s">
        <v>162</v>
      </c>
      <c r="H19" s="175"/>
      <c r="I19" s="13" t="s">
        <v>750</v>
      </c>
      <c r="J19" s="1"/>
      <c r="K19" s="1"/>
    </row>
    <row r="20" spans="1:11" ht="128.25" x14ac:dyDescent="0.25">
      <c r="A20" s="87" t="s">
        <v>163</v>
      </c>
      <c r="B20" s="12" t="s">
        <v>164</v>
      </c>
      <c r="C20" s="12" t="s">
        <v>165</v>
      </c>
      <c r="D20" s="12" t="s">
        <v>166</v>
      </c>
      <c r="E20" s="5" t="s">
        <v>167</v>
      </c>
      <c r="F20" s="6" t="s">
        <v>168</v>
      </c>
      <c r="G20" s="7" t="s">
        <v>169</v>
      </c>
      <c r="H20" s="175"/>
      <c r="I20" s="13" t="s">
        <v>170</v>
      </c>
      <c r="J20" s="1"/>
      <c r="K20" s="1"/>
    </row>
    <row r="21" spans="1:11" ht="87.75" customHeight="1" x14ac:dyDescent="0.25">
      <c r="A21" s="141" t="s">
        <v>171</v>
      </c>
      <c r="B21" s="12" t="s">
        <v>172</v>
      </c>
      <c r="C21" s="12" t="s">
        <v>173</v>
      </c>
      <c r="D21" s="12" t="s">
        <v>174</v>
      </c>
      <c r="E21" s="5" t="s">
        <v>175</v>
      </c>
      <c r="F21" s="6" t="s">
        <v>176</v>
      </c>
      <c r="G21" s="7" t="s">
        <v>177</v>
      </c>
      <c r="H21" s="175"/>
      <c r="I21" s="13"/>
      <c r="J21" s="1"/>
      <c r="K21" s="1"/>
    </row>
    <row r="22" spans="1:11" x14ac:dyDescent="0.25">
      <c r="G22" s="46" t="s">
        <v>178</v>
      </c>
      <c r="H22" s="176">
        <f>SUM(H3:H21)</f>
        <v>0</v>
      </c>
      <c r="K22" s="1"/>
    </row>
    <row r="23" spans="1:11" ht="30" x14ac:dyDescent="0.25">
      <c r="D23" s="24"/>
      <c r="G23" s="46" t="s">
        <v>179</v>
      </c>
      <c r="H23" s="176">
        <f>COUNT(H3:H21)</f>
        <v>0</v>
      </c>
    </row>
    <row r="24" spans="1:11" x14ac:dyDescent="0.25">
      <c r="G24" s="46" t="s">
        <v>180</v>
      </c>
      <c r="H24" s="197" t="str">
        <f>IF(H23&gt;0,H23/(H22*2)*100,"")</f>
        <v/>
      </c>
    </row>
  </sheetData>
  <sortState xmlns:xlrd2="http://schemas.microsoft.com/office/spreadsheetml/2017/richdata2" ref="A17:N19">
    <sortCondition ref="A17:A19"/>
  </sortState>
  <mergeCells count="4">
    <mergeCell ref="B2:C2"/>
    <mergeCell ref="A1:C1"/>
    <mergeCell ref="E1:G1"/>
    <mergeCell ref="H3:H4"/>
  </mergeCells>
  <phoneticPr fontId="21" type="noConversion"/>
  <conditionalFormatting sqref="H3 H5:H21">
    <cfRule type="containsBlanks" dxfId="70" priority="13">
      <formula>LEN(TRIM(H3))=0</formula>
    </cfRule>
    <cfRule type="cellIs" dxfId="69" priority="14" operator="equal">
      <formula>0</formula>
    </cfRule>
    <cfRule type="cellIs" dxfId="68" priority="15" operator="equal">
      <formula>1</formula>
    </cfRule>
    <cfRule type="cellIs" dxfId="67" priority="16" operator="equal">
      <formula>2</formula>
    </cfRule>
  </conditionalFormatting>
  <conditionalFormatting sqref="H24">
    <cfRule type="colorScale" priority="10">
      <colorScale>
        <cfvo type="num" val="0"/>
        <cfvo type="num" val="50"/>
        <cfvo type="num" val="100"/>
        <color rgb="FFF8696B"/>
        <color rgb="FFFFEB84"/>
        <color rgb="FF63BE7B"/>
      </colorScale>
    </cfRule>
    <cfRule type="containsBlanks" dxfId="66" priority="18">
      <formula>LEN(TRIM(H24))=0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65" priority="2" operator="containsText" text="Not assessed">
      <formula>NOT(ISERROR(SEARCH("Not assessed",H1)))</formula>
    </cfRule>
    <cfRule type="containsText" dxfId="64" priority="3" operator="containsText" text="None">
      <formula>NOT(ISERROR(SEARCH("None",H1)))</formula>
    </cfRule>
    <cfRule type="containsText" dxfId="63" priority="4" operator="containsText" text="Limited">
      <formula>NOT(ISERROR(SEARCH("Limited",H1)))</formula>
    </cfRule>
  </conditionalFormatting>
  <conditionalFormatting sqref="H1">
    <cfRule type="containsText" dxfId="62"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I14:I18 I11 I3:K7 J20:J21 J8:K19 K20:K22" xr:uid="{00000000-0002-0000-0100-000000000000}"/>
    <dataValidation type="whole" allowBlank="1" showInputMessage="1" showErrorMessage="1" error="El valor debe ser 2, 1 o 0" sqref="H3 H5:H21" xr:uid="{2A42574A-DD34-43D6-9347-B65A2959BEE9}">
      <formula1>0</formula1>
      <formula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N108"/>
  <sheetViews>
    <sheetView zoomScale="90" zoomScaleNormal="90" zoomScalePageLayoutView="85" workbookViewId="0">
      <pane ySplit="2" topLeftCell="A14" activePane="bottomLeft" state="frozen"/>
      <selection pane="bottomLeft" activeCell="D17" sqref="D17"/>
    </sheetView>
  </sheetViews>
  <sheetFormatPr defaultColWidth="0" defaultRowHeight="14.25" zeroHeight="1" x14ac:dyDescent="0.25"/>
  <cols>
    <col min="1" max="1" width="16.7109375" style="4" customWidth="1"/>
    <col min="2" max="2" width="14.7109375" style="4" customWidth="1"/>
    <col min="3" max="3" width="16.140625" style="4" customWidth="1"/>
    <col min="4" max="4" width="51.28515625" style="4" customWidth="1"/>
    <col min="5" max="5" width="37.7109375" style="4" customWidth="1"/>
    <col min="6" max="6" width="33.7109375" style="4" customWidth="1"/>
    <col min="7" max="7" width="40.140625" style="4" customWidth="1"/>
    <col min="8" max="8" width="21" style="40" customWidth="1"/>
    <col min="9" max="9" width="116.85546875" style="4" customWidth="1"/>
    <col min="10" max="10" width="24.42578125" style="4" customWidth="1"/>
    <col min="11" max="14" width="0" style="4" hidden="1" customWidth="1"/>
    <col min="15" max="16384" width="8.85546875" style="4" hidden="1"/>
  </cols>
  <sheetData>
    <row r="1" spans="1:11" ht="45.6" customHeight="1" x14ac:dyDescent="0.25">
      <c r="A1" s="240">
        <f>'Cuadro recapitulativo'!E11</f>
        <v>0</v>
      </c>
      <c r="B1" s="240"/>
      <c r="C1" s="240"/>
      <c r="D1" s="210">
        <f>'Cuadro recapitulativo'!E4/'Cuadro recapitulativo'!D4</f>
        <v>0</v>
      </c>
      <c r="E1" s="241" t="s">
        <v>50</v>
      </c>
      <c r="F1" s="242"/>
      <c r="G1" s="243"/>
      <c r="H1" s="211" t="str">
        <f>'Cuadro recapitulativo'!I4</f>
        <v>Nivel JMP: No evaluado</v>
      </c>
    </row>
    <row r="2" spans="1:11" s="3" customFormat="1" ht="27.6" customHeight="1" x14ac:dyDescent="0.25">
      <c r="A2" s="77" t="s">
        <v>51</v>
      </c>
      <c r="B2" s="246" t="s">
        <v>52</v>
      </c>
      <c r="C2" s="247"/>
      <c r="D2" s="77" t="s">
        <v>53</v>
      </c>
      <c r="E2" s="16" t="s">
        <v>54</v>
      </c>
      <c r="F2" s="9" t="s">
        <v>55</v>
      </c>
      <c r="G2" s="17" t="s">
        <v>56</v>
      </c>
      <c r="H2" s="42" t="s">
        <v>57</v>
      </c>
      <c r="I2" s="77" t="s">
        <v>58</v>
      </c>
      <c r="J2" s="3" t="s">
        <v>181</v>
      </c>
    </row>
    <row r="3" spans="1:11" ht="122.1" customHeight="1" x14ac:dyDescent="0.25">
      <c r="A3" s="78" t="s">
        <v>182</v>
      </c>
      <c r="B3" s="78" t="s">
        <v>183</v>
      </c>
      <c r="C3" s="78" t="s">
        <v>735</v>
      </c>
      <c r="D3" s="78" t="s">
        <v>663</v>
      </c>
      <c r="E3" s="5" t="s">
        <v>184</v>
      </c>
      <c r="F3" s="6" t="s">
        <v>185</v>
      </c>
      <c r="G3" s="7" t="s">
        <v>675</v>
      </c>
      <c r="H3" s="175"/>
      <c r="I3" s="81" t="s">
        <v>186</v>
      </c>
      <c r="J3" s="1"/>
      <c r="K3" s="1"/>
    </row>
    <row r="4" spans="1:11" ht="286.5" customHeight="1" x14ac:dyDescent="0.25">
      <c r="A4" s="78" t="s">
        <v>187</v>
      </c>
      <c r="B4" s="78" t="s">
        <v>183</v>
      </c>
      <c r="C4" s="78" t="s">
        <v>736</v>
      </c>
      <c r="D4" s="78" t="s">
        <v>188</v>
      </c>
      <c r="E4" s="5" t="s">
        <v>189</v>
      </c>
      <c r="F4" s="6" t="s">
        <v>676</v>
      </c>
      <c r="G4" s="7" t="s">
        <v>190</v>
      </c>
      <c r="H4" s="175"/>
      <c r="I4" s="81" t="s">
        <v>751</v>
      </c>
      <c r="J4" s="1"/>
      <c r="K4" s="1"/>
    </row>
    <row r="5" spans="1:11" ht="71.25" x14ac:dyDescent="0.25">
      <c r="A5" s="78" t="s">
        <v>191</v>
      </c>
      <c r="B5" s="78" t="s">
        <v>183</v>
      </c>
      <c r="C5" s="78" t="s">
        <v>737</v>
      </c>
      <c r="D5" s="78" t="s">
        <v>664</v>
      </c>
      <c r="E5" s="5" t="s">
        <v>192</v>
      </c>
      <c r="F5" s="6" t="s">
        <v>193</v>
      </c>
      <c r="G5" s="7" t="s">
        <v>194</v>
      </c>
      <c r="H5" s="175"/>
      <c r="I5" s="81" t="s">
        <v>682</v>
      </c>
      <c r="J5" s="1"/>
      <c r="K5" s="1"/>
    </row>
    <row r="6" spans="1:11" ht="71.25" x14ac:dyDescent="0.25">
      <c r="A6" s="78" t="s">
        <v>195</v>
      </c>
      <c r="B6" s="78" t="s">
        <v>183</v>
      </c>
      <c r="C6" s="78" t="s">
        <v>735</v>
      </c>
      <c r="D6" s="78" t="s">
        <v>196</v>
      </c>
      <c r="E6" s="5" t="s">
        <v>197</v>
      </c>
      <c r="F6" s="6" t="s">
        <v>198</v>
      </c>
      <c r="G6" s="7" t="s">
        <v>199</v>
      </c>
      <c r="H6" s="175"/>
      <c r="I6" s="81" t="s">
        <v>738</v>
      </c>
      <c r="J6" s="1"/>
      <c r="K6" s="1"/>
    </row>
    <row r="7" spans="1:11" ht="71.25" x14ac:dyDescent="0.25">
      <c r="A7" s="78" t="s">
        <v>200</v>
      </c>
      <c r="B7" s="78" t="s">
        <v>183</v>
      </c>
      <c r="C7" s="78" t="s">
        <v>739</v>
      </c>
      <c r="D7" s="78" t="s">
        <v>201</v>
      </c>
      <c r="E7" s="5" t="s">
        <v>202</v>
      </c>
      <c r="F7" s="6" t="s">
        <v>203</v>
      </c>
      <c r="G7" s="7" t="s">
        <v>204</v>
      </c>
      <c r="H7" s="175"/>
      <c r="I7" s="82"/>
      <c r="J7" s="1"/>
      <c r="K7" s="1"/>
    </row>
    <row r="8" spans="1:11" ht="106.5" customHeight="1" x14ac:dyDescent="0.25">
      <c r="A8" s="78" t="s">
        <v>205</v>
      </c>
      <c r="B8" s="78" t="s">
        <v>183</v>
      </c>
      <c r="C8" s="78" t="s">
        <v>735</v>
      </c>
      <c r="D8" s="78" t="s">
        <v>206</v>
      </c>
      <c r="E8" s="5" t="s">
        <v>207</v>
      </c>
      <c r="F8" s="6" t="s">
        <v>208</v>
      </c>
      <c r="G8" s="7" t="s">
        <v>677</v>
      </c>
      <c r="H8" s="175"/>
      <c r="I8" s="81" t="s">
        <v>699</v>
      </c>
      <c r="J8" s="1"/>
      <c r="K8" s="1"/>
    </row>
    <row r="9" spans="1:11" ht="174.95" customHeight="1" x14ac:dyDescent="0.25">
      <c r="A9" s="78" t="s">
        <v>209</v>
      </c>
      <c r="B9" s="78" t="s">
        <v>183</v>
      </c>
      <c r="C9" s="78" t="s">
        <v>740</v>
      </c>
      <c r="D9" s="78" t="s">
        <v>210</v>
      </c>
      <c r="E9" s="5" t="s">
        <v>211</v>
      </c>
      <c r="F9" s="6" t="s">
        <v>212</v>
      </c>
      <c r="G9" s="7" t="s">
        <v>213</v>
      </c>
      <c r="H9" s="175"/>
      <c r="I9" s="78" t="s">
        <v>214</v>
      </c>
      <c r="J9" s="1"/>
      <c r="K9" s="1"/>
    </row>
    <row r="10" spans="1:11" ht="37.5" customHeight="1" x14ac:dyDescent="0.25">
      <c r="A10" s="149" t="s">
        <v>215</v>
      </c>
      <c r="B10" s="248" t="s">
        <v>216</v>
      </c>
      <c r="C10" s="79" t="s">
        <v>217</v>
      </c>
      <c r="D10" s="79" t="s">
        <v>218</v>
      </c>
      <c r="E10" s="23" t="s">
        <v>219</v>
      </c>
      <c r="F10" s="6" t="s">
        <v>219</v>
      </c>
      <c r="G10" s="7" t="s">
        <v>219</v>
      </c>
      <c r="H10" s="175"/>
      <c r="I10" s="79" t="s">
        <v>220</v>
      </c>
      <c r="J10" s="1"/>
      <c r="K10" s="1"/>
    </row>
    <row r="11" spans="1:11" ht="314.45" customHeight="1" x14ac:dyDescent="0.25">
      <c r="A11" s="149" t="s">
        <v>215</v>
      </c>
      <c r="B11" s="249"/>
      <c r="C11" s="79" t="s">
        <v>221</v>
      </c>
      <c r="D11" s="79" t="s">
        <v>222</v>
      </c>
      <c r="E11" s="23" t="s">
        <v>752</v>
      </c>
      <c r="F11" s="6" t="s">
        <v>753</v>
      </c>
      <c r="G11" s="7" t="s">
        <v>754</v>
      </c>
      <c r="H11" s="175"/>
      <c r="I11" s="79" t="s">
        <v>223</v>
      </c>
      <c r="J11" s="1"/>
      <c r="K11" s="1"/>
    </row>
    <row r="12" spans="1:11" ht="191.45" customHeight="1" x14ac:dyDescent="0.25">
      <c r="A12" s="149" t="s">
        <v>224</v>
      </c>
      <c r="B12" s="250" t="s">
        <v>225</v>
      </c>
      <c r="C12" s="79" t="s">
        <v>226</v>
      </c>
      <c r="D12" s="79" t="s">
        <v>227</v>
      </c>
      <c r="E12" s="23" t="s">
        <v>228</v>
      </c>
      <c r="F12" s="6" t="s">
        <v>229</v>
      </c>
      <c r="G12" s="7" t="s">
        <v>678</v>
      </c>
      <c r="H12" s="175"/>
      <c r="I12" s="79" t="s">
        <v>681</v>
      </c>
      <c r="J12" s="1"/>
      <c r="K12" s="1"/>
    </row>
    <row r="13" spans="1:11" ht="281.10000000000002" customHeight="1" x14ac:dyDescent="0.25">
      <c r="A13" s="120" t="s">
        <v>230</v>
      </c>
      <c r="B13" s="251"/>
      <c r="C13" s="80" t="s">
        <v>231</v>
      </c>
      <c r="D13" s="79" t="s">
        <v>755</v>
      </c>
      <c r="E13" s="23" t="s">
        <v>232</v>
      </c>
      <c r="F13" s="6" t="s">
        <v>233</v>
      </c>
      <c r="G13" s="7" t="s">
        <v>234</v>
      </c>
      <c r="H13" s="175"/>
      <c r="I13" s="79" t="s">
        <v>680</v>
      </c>
      <c r="J13" s="1"/>
      <c r="K13" s="1"/>
    </row>
    <row r="14" spans="1:11" ht="106.5" customHeight="1" x14ac:dyDescent="0.25">
      <c r="A14" s="120" t="s">
        <v>235</v>
      </c>
      <c r="B14" s="221" t="s">
        <v>236</v>
      </c>
      <c r="C14" s="79" t="s">
        <v>226</v>
      </c>
      <c r="D14" s="79" t="s">
        <v>665</v>
      </c>
      <c r="E14" s="23" t="s">
        <v>237</v>
      </c>
      <c r="F14" s="6" t="s">
        <v>238</v>
      </c>
      <c r="G14" s="7" t="s">
        <v>239</v>
      </c>
      <c r="H14" s="175"/>
      <c r="I14" s="79" t="s">
        <v>756</v>
      </c>
      <c r="J14" s="1"/>
      <c r="K14" s="1"/>
    </row>
    <row r="15" spans="1:11" ht="99.75" x14ac:dyDescent="0.25">
      <c r="A15" s="120" t="s">
        <v>240</v>
      </c>
      <c r="B15" s="221" t="s">
        <v>241</v>
      </c>
      <c r="C15" s="80" t="s">
        <v>231</v>
      </c>
      <c r="D15" s="79" t="s">
        <v>242</v>
      </c>
      <c r="E15" s="23" t="s">
        <v>243</v>
      </c>
      <c r="F15" s="6" t="s">
        <v>244</v>
      </c>
      <c r="G15" s="7" t="s">
        <v>245</v>
      </c>
      <c r="H15" s="175"/>
      <c r="I15" s="79" t="s">
        <v>756</v>
      </c>
    </row>
    <row r="16" spans="1:11" ht="120" customHeight="1" x14ac:dyDescent="0.25">
      <c r="A16" s="78" t="s">
        <v>246</v>
      </c>
      <c r="B16" s="78" t="s">
        <v>247</v>
      </c>
      <c r="C16" s="78" t="s">
        <v>248</v>
      </c>
      <c r="D16" s="78" t="s">
        <v>249</v>
      </c>
      <c r="E16" s="5" t="s">
        <v>250</v>
      </c>
      <c r="F16" s="6" t="s">
        <v>251</v>
      </c>
      <c r="G16" s="7" t="s">
        <v>252</v>
      </c>
      <c r="H16" s="175"/>
      <c r="I16" s="81" t="s">
        <v>679</v>
      </c>
      <c r="J16" s="1"/>
      <c r="K16" s="1"/>
    </row>
    <row r="17" spans="1:11" ht="57" x14ac:dyDescent="0.25">
      <c r="A17" s="78" t="s">
        <v>253</v>
      </c>
      <c r="B17" s="78" t="s">
        <v>247</v>
      </c>
      <c r="C17" s="78" t="s">
        <v>121</v>
      </c>
      <c r="D17" s="79" t="s">
        <v>254</v>
      </c>
      <c r="E17" s="5" t="s">
        <v>255</v>
      </c>
      <c r="F17" s="6" t="s">
        <v>256</v>
      </c>
      <c r="G17" s="7" t="s">
        <v>257</v>
      </c>
      <c r="H17" s="175"/>
      <c r="I17" s="81" t="s">
        <v>258</v>
      </c>
      <c r="J17" s="1"/>
      <c r="K17" s="1"/>
    </row>
    <row r="18" spans="1:11" ht="96.6" customHeight="1" x14ac:dyDescent="0.25">
      <c r="A18" s="78" t="s">
        <v>259</v>
      </c>
      <c r="B18" s="78" t="s">
        <v>260</v>
      </c>
      <c r="C18" s="78" t="s">
        <v>121</v>
      </c>
      <c r="D18" s="78" t="s">
        <v>757</v>
      </c>
      <c r="E18" s="5" t="s">
        <v>261</v>
      </c>
      <c r="F18" s="6" t="s">
        <v>262</v>
      </c>
      <c r="G18" s="7" t="s">
        <v>263</v>
      </c>
      <c r="H18" s="175"/>
      <c r="I18" s="81" t="s">
        <v>264</v>
      </c>
      <c r="J18" s="1"/>
      <c r="K18" s="1"/>
    </row>
    <row r="19" spans="1:11" ht="20.25" x14ac:dyDescent="0.25">
      <c r="G19" s="16" t="s">
        <v>178</v>
      </c>
      <c r="H19" s="198">
        <f>SUM(H3:H18)</f>
        <v>0</v>
      </c>
      <c r="I19" s="8"/>
      <c r="J19" s="1"/>
      <c r="K19" s="1"/>
    </row>
    <row r="20" spans="1:11" ht="30" x14ac:dyDescent="0.25">
      <c r="G20" s="16" t="s">
        <v>265</v>
      </c>
      <c r="H20" s="198">
        <f>COUNT(H3:H18)</f>
        <v>0</v>
      </c>
      <c r="I20" s="8"/>
      <c r="J20" s="1"/>
      <c r="K20" s="1"/>
    </row>
    <row r="21" spans="1:11" ht="18.600000000000001" customHeight="1" x14ac:dyDescent="0.25">
      <c r="G21" s="16" t="s">
        <v>266</v>
      </c>
      <c r="H21" s="197" t="str">
        <f>IF(H20&gt;0,H19/(H20*2)*100,"")</f>
        <v/>
      </c>
      <c r="J21" s="1"/>
      <c r="K21" s="1"/>
    </row>
    <row r="22" spans="1:11" hidden="1" x14ac:dyDescent="0.25">
      <c r="I22" s="8"/>
    </row>
    <row r="97" x14ac:dyDescent="0.25"/>
    <row r="98" x14ac:dyDescent="0.25"/>
    <row r="107" x14ac:dyDescent="0.25"/>
    <row r="108" x14ac:dyDescent="0.25"/>
  </sheetData>
  <sortState xmlns:xlrd2="http://schemas.microsoft.com/office/spreadsheetml/2017/richdata2" ref="A17:I18">
    <sortCondition ref="A17:A18"/>
  </sortState>
  <mergeCells count="5">
    <mergeCell ref="E1:G1"/>
    <mergeCell ref="B2:C2"/>
    <mergeCell ref="B10:B11"/>
    <mergeCell ref="B12:B13"/>
    <mergeCell ref="A1:C1"/>
  </mergeCells>
  <conditionalFormatting sqref="H3:H18">
    <cfRule type="containsBlanks" dxfId="61" priority="17">
      <formula>LEN(TRIM(H3))=0</formula>
    </cfRule>
    <cfRule type="cellIs" dxfId="60" priority="18" operator="equal">
      <formula>0</formula>
    </cfRule>
    <cfRule type="cellIs" dxfId="59" priority="19" operator="equal">
      <formula>1</formula>
    </cfRule>
    <cfRule type="cellIs" dxfId="58" priority="20"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57"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56" priority="2" operator="containsText" text="Not assessed">
      <formula>NOT(ISERROR(SEARCH("Not assessed",H1)))</formula>
    </cfRule>
    <cfRule type="containsText" dxfId="55" priority="3" operator="containsText" text="None">
      <formula>NOT(ISERROR(SEARCH("None",H1)))</formula>
    </cfRule>
    <cfRule type="containsText" dxfId="54" priority="4" operator="containsText" text="Limited">
      <formula>NOT(ISERROR(SEARCH("Limited",H1)))</formula>
    </cfRule>
  </conditionalFormatting>
  <conditionalFormatting sqref="H1">
    <cfRule type="containsText" dxfId="53"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J16:K21 I9:I15 J3:K14" xr:uid="{00000000-0002-0000-0200-000000000000}"/>
    <dataValidation type="whole" allowBlank="1" showInputMessage="1" showErrorMessage="1" error="El valor debe ser 2, 1 o 0" sqref="H3:H18" xr:uid="{EBEF4E39-8517-4B68-99B6-08F945C06724}">
      <formula1>0</formula1>
      <formula2>2</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W138"/>
  <sheetViews>
    <sheetView zoomScale="90" zoomScaleNormal="90" zoomScalePageLayoutView="192" workbookViewId="0">
      <pane ySplit="2" topLeftCell="A18" activePane="bottomLeft" state="frozen"/>
      <selection activeCell="E6" sqref="E6"/>
      <selection pane="bottomLeft" activeCell="D25" sqref="D25"/>
    </sheetView>
  </sheetViews>
  <sheetFormatPr defaultColWidth="0" defaultRowHeight="14.25" zeroHeight="1" x14ac:dyDescent="0.25"/>
  <cols>
    <col min="1" max="1" width="16.7109375" style="4" customWidth="1"/>
    <col min="2" max="2" width="19.140625" style="4" customWidth="1"/>
    <col min="3" max="3" width="17.85546875" style="4" customWidth="1"/>
    <col min="4" max="4" width="80" style="4" customWidth="1"/>
    <col min="5" max="5" width="29" style="4" customWidth="1"/>
    <col min="6" max="6" width="25.85546875" style="4" customWidth="1"/>
    <col min="7" max="7" width="33.28515625" style="4" customWidth="1"/>
    <col min="8" max="8" width="16" style="4" customWidth="1"/>
    <col min="9" max="9" width="116.7109375" style="4" customWidth="1"/>
    <col min="10" max="10" width="36.28515625" style="4" customWidth="1"/>
    <col min="11" max="23" width="0" style="4" hidden="1" customWidth="1"/>
    <col min="24" max="16384" width="8.85546875" style="4" hidden="1"/>
  </cols>
  <sheetData>
    <row r="1" spans="1:12" ht="45.6" customHeight="1" x14ac:dyDescent="0.25">
      <c r="A1" s="240">
        <f>'Cuadro recapitulativo'!E11</f>
        <v>0</v>
      </c>
      <c r="B1" s="240"/>
      <c r="C1" s="240"/>
      <c r="D1" s="212">
        <f>'Cuadro recapitulativo'!E5/'Cuadro recapitulativo'!D5</f>
        <v>0</v>
      </c>
      <c r="E1" s="241" t="s">
        <v>50</v>
      </c>
      <c r="F1" s="242"/>
      <c r="G1" s="243"/>
      <c r="H1" s="211" t="str">
        <f>'Cuadro recapitulativo'!I5</f>
        <v>Nivel JMP: No evaluado</v>
      </c>
    </row>
    <row r="2" spans="1:12" s="3" customFormat="1" ht="15" x14ac:dyDescent="0.25">
      <c r="A2" s="26" t="s">
        <v>51</v>
      </c>
      <c r="B2" s="252" t="s">
        <v>52</v>
      </c>
      <c r="C2" s="253"/>
      <c r="D2" s="26" t="s">
        <v>53</v>
      </c>
      <c r="E2" s="16" t="s">
        <v>54</v>
      </c>
      <c r="F2" s="9" t="s">
        <v>55</v>
      </c>
      <c r="G2" s="17" t="s">
        <v>56</v>
      </c>
      <c r="H2" s="41" t="s">
        <v>57</v>
      </c>
      <c r="I2" s="26" t="s">
        <v>58</v>
      </c>
      <c r="J2" s="3" t="s">
        <v>59</v>
      </c>
    </row>
    <row r="3" spans="1:12" s="3" customFormat="1" ht="33.75" customHeight="1" x14ac:dyDescent="0.25">
      <c r="A3" s="254" t="s">
        <v>267</v>
      </c>
      <c r="B3" s="255"/>
      <c r="C3" s="255"/>
      <c r="D3" s="255"/>
      <c r="E3" s="255"/>
      <c r="F3" s="255"/>
      <c r="G3" s="256"/>
      <c r="H3" s="1"/>
    </row>
    <row r="4" spans="1:12" ht="171" x14ac:dyDescent="0.25">
      <c r="A4" s="27" t="s">
        <v>268</v>
      </c>
      <c r="B4" s="27" t="s">
        <v>269</v>
      </c>
      <c r="C4" s="27" t="s">
        <v>72</v>
      </c>
      <c r="D4" s="27" t="s">
        <v>270</v>
      </c>
      <c r="E4" s="5" t="s">
        <v>271</v>
      </c>
      <c r="F4" s="10" t="s">
        <v>272</v>
      </c>
      <c r="G4" s="7" t="s">
        <v>273</v>
      </c>
      <c r="H4" s="175"/>
      <c r="I4" s="43" t="s">
        <v>274</v>
      </c>
      <c r="J4" s="2"/>
      <c r="K4" s="1"/>
      <c r="L4" s="1"/>
    </row>
    <row r="5" spans="1:12" ht="128.25" x14ac:dyDescent="0.25">
      <c r="A5" s="27" t="s">
        <v>275</v>
      </c>
      <c r="B5" s="27" t="s">
        <v>269</v>
      </c>
      <c r="C5" s="27" t="s">
        <v>742</v>
      </c>
      <c r="D5" s="27" t="s">
        <v>276</v>
      </c>
      <c r="E5" s="5" t="s">
        <v>277</v>
      </c>
      <c r="F5" s="10" t="s">
        <v>278</v>
      </c>
      <c r="G5" s="7" t="s">
        <v>279</v>
      </c>
      <c r="H5" s="175"/>
      <c r="I5" s="31" t="s">
        <v>694</v>
      </c>
      <c r="J5" s="2"/>
      <c r="K5" s="1"/>
      <c r="L5" s="1"/>
    </row>
    <row r="6" spans="1:12" ht="57" x14ac:dyDescent="0.25">
      <c r="A6" s="27" t="s">
        <v>280</v>
      </c>
      <c r="B6" s="27" t="s">
        <v>269</v>
      </c>
      <c r="C6" s="27" t="s">
        <v>72</v>
      </c>
      <c r="D6" s="27" t="s">
        <v>684</v>
      </c>
      <c r="E6" s="5" t="s">
        <v>683</v>
      </c>
      <c r="F6" s="10" t="s">
        <v>281</v>
      </c>
      <c r="G6" s="7" t="s">
        <v>282</v>
      </c>
      <c r="H6" s="175"/>
      <c r="I6" s="44"/>
      <c r="J6" s="2"/>
      <c r="K6" s="1"/>
      <c r="L6" s="1"/>
    </row>
    <row r="7" spans="1:12" ht="71.25" x14ac:dyDescent="0.25">
      <c r="A7" s="27" t="s">
        <v>283</v>
      </c>
      <c r="B7" s="27" t="s">
        <v>284</v>
      </c>
      <c r="C7" s="27" t="s">
        <v>80</v>
      </c>
      <c r="D7" s="27" t="s">
        <v>685</v>
      </c>
      <c r="E7" s="5" t="s">
        <v>285</v>
      </c>
      <c r="F7" s="10" t="s">
        <v>286</v>
      </c>
      <c r="G7" s="7" t="s">
        <v>287</v>
      </c>
      <c r="H7" s="175"/>
      <c r="I7" s="43" t="s">
        <v>288</v>
      </c>
      <c r="J7" s="2"/>
      <c r="K7" s="1"/>
      <c r="L7" s="1"/>
    </row>
    <row r="8" spans="1:12" ht="90.6" customHeight="1" x14ac:dyDescent="0.25">
      <c r="A8" s="27" t="s">
        <v>289</v>
      </c>
      <c r="B8" s="27" t="s">
        <v>290</v>
      </c>
      <c r="C8" s="27"/>
      <c r="D8" s="31" t="s">
        <v>758</v>
      </c>
      <c r="E8" s="5" t="s">
        <v>291</v>
      </c>
      <c r="F8" s="10" t="s">
        <v>292</v>
      </c>
      <c r="G8" s="7" t="s">
        <v>293</v>
      </c>
      <c r="H8" s="175"/>
      <c r="I8" s="31" t="s">
        <v>710</v>
      </c>
      <c r="J8" s="2"/>
      <c r="K8" s="1"/>
      <c r="L8" s="1"/>
    </row>
    <row r="9" spans="1:12" ht="90" customHeight="1" x14ac:dyDescent="0.25">
      <c r="A9" s="27" t="s">
        <v>294</v>
      </c>
      <c r="B9" s="27" t="s">
        <v>290</v>
      </c>
      <c r="C9" s="27" t="s">
        <v>295</v>
      </c>
      <c r="D9" s="31" t="s">
        <v>296</v>
      </c>
      <c r="E9" s="5" t="s">
        <v>297</v>
      </c>
      <c r="F9" s="10" t="s">
        <v>298</v>
      </c>
      <c r="G9" s="7" t="s">
        <v>299</v>
      </c>
      <c r="H9" s="175"/>
      <c r="I9" s="31" t="s">
        <v>686</v>
      </c>
      <c r="J9" s="2"/>
      <c r="K9" s="1"/>
      <c r="L9" s="1"/>
    </row>
    <row r="10" spans="1:12" ht="85.5" x14ac:dyDescent="0.25">
      <c r="A10" s="27" t="s">
        <v>300</v>
      </c>
      <c r="B10" s="27" t="s">
        <v>290</v>
      </c>
      <c r="C10" s="27" t="s">
        <v>301</v>
      </c>
      <c r="D10" s="27" t="s">
        <v>302</v>
      </c>
      <c r="E10" s="5" t="s">
        <v>303</v>
      </c>
      <c r="F10" s="10" t="s">
        <v>304</v>
      </c>
      <c r="G10" s="7" t="s">
        <v>305</v>
      </c>
      <c r="H10" s="175"/>
      <c r="I10" s="31" t="s">
        <v>306</v>
      </c>
      <c r="J10" s="2"/>
      <c r="K10" s="1"/>
      <c r="L10" s="1"/>
    </row>
    <row r="11" spans="1:12" ht="114" x14ac:dyDescent="0.25">
      <c r="A11" s="27" t="s">
        <v>307</v>
      </c>
      <c r="B11" s="27" t="s">
        <v>308</v>
      </c>
      <c r="C11" s="27"/>
      <c r="D11" s="27" t="s">
        <v>309</v>
      </c>
      <c r="E11" s="5" t="s">
        <v>310</v>
      </c>
      <c r="F11" s="34" t="s">
        <v>311</v>
      </c>
      <c r="G11" s="35" t="s">
        <v>312</v>
      </c>
      <c r="H11" s="175"/>
      <c r="I11" s="27" t="s">
        <v>709</v>
      </c>
      <c r="J11" s="2"/>
      <c r="K11" s="1"/>
      <c r="L11" s="1"/>
    </row>
    <row r="12" spans="1:12" ht="85.5" x14ac:dyDescent="0.25">
      <c r="A12" s="27" t="s">
        <v>313</v>
      </c>
      <c r="B12" s="27" t="s">
        <v>308</v>
      </c>
      <c r="C12" s="27"/>
      <c r="D12" s="27" t="s">
        <v>314</v>
      </c>
      <c r="E12" s="5" t="s">
        <v>315</v>
      </c>
      <c r="F12" s="10" t="s">
        <v>316</v>
      </c>
      <c r="G12" s="7" t="s">
        <v>317</v>
      </c>
      <c r="H12" s="175"/>
      <c r="I12" s="27" t="s">
        <v>687</v>
      </c>
      <c r="K12" s="1"/>
      <c r="L12" s="1"/>
    </row>
    <row r="13" spans="1:12" ht="328.5" customHeight="1" x14ac:dyDescent="0.25">
      <c r="A13" s="27" t="s">
        <v>318</v>
      </c>
      <c r="B13" s="27" t="s">
        <v>319</v>
      </c>
      <c r="C13" s="27" t="s">
        <v>320</v>
      </c>
      <c r="D13" s="27" t="s">
        <v>688</v>
      </c>
      <c r="E13" s="5" t="s">
        <v>321</v>
      </c>
      <c r="F13" s="10" t="s">
        <v>322</v>
      </c>
      <c r="G13" s="7" t="s">
        <v>323</v>
      </c>
      <c r="H13" s="175"/>
      <c r="I13" s="43" t="s">
        <v>708</v>
      </c>
      <c r="J13" s="2"/>
      <c r="K13" s="1"/>
      <c r="L13" s="1"/>
    </row>
    <row r="14" spans="1:12" ht="57" x14ac:dyDescent="0.25">
      <c r="A14" s="27" t="s">
        <v>324</v>
      </c>
      <c r="B14" s="27" t="s">
        <v>325</v>
      </c>
      <c r="C14" s="27" t="s">
        <v>759</v>
      </c>
      <c r="D14" s="27" t="s">
        <v>326</v>
      </c>
      <c r="E14" s="5" t="s">
        <v>327</v>
      </c>
      <c r="F14" s="10" t="s">
        <v>328</v>
      </c>
      <c r="G14" s="7" t="s">
        <v>329</v>
      </c>
      <c r="H14" s="175"/>
      <c r="I14" s="44"/>
      <c r="J14" s="2"/>
      <c r="K14" s="1"/>
      <c r="L14" s="1"/>
    </row>
    <row r="15" spans="1:12" ht="114" x14ac:dyDescent="0.25">
      <c r="A15" s="27" t="s">
        <v>330</v>
      </c>
      <c r="B15" s="86" t="s">
        <v>319</v>
      </c>
      <c r="C15" s="27" t="s">
        <v>741</v>
      </c>
      <c r="D15" s="27" t="s">
        <v>689</v>
      </c>
      <c r="E15" s="23" t="s">
        <v>690</v>
      </c>
      <c r="F15" s="34" t="s">
        <v>691</v>
      </c>
      <c r="G15" s="35" t="s">
        <v>692</v>
      </c>
      <c r="H15" s="175"/>
      <c r="I15" s="43" t="s">
        <v>693</v>
      </c>
      <c r="J15" s="32"/>
      <c r="K15" s="1"/>
      <c r="L15" s="1"/>
    </row>
    <row r="16" spans="1:12" ht="121.5" customHeight="1" x14ac:dyDescent="0.25">
      <c r="A16" s="27" t="s">
        <v>331</v>
      </c>
      <c r="B16" s="27" t="s">
        <v>332</v>
      </c>
      <c r="C16" s="27"/>
      <c r="D16" s="27" t="s">
        <v>760</v>
      </c>
      <c r="E16" s="5" t="s">
        <v>705</v>
      </c>
      <c r="F16" s="10" t="s">
        <v>333</v>
      </c>
      <c r="G16" s="7" t="s">
        <v>334</v>
      </c>
      <c r="H16" s="175"/>
      <c r="I16" s="43" t="s">
        <v>704</v>
      </c>
      <c r="J16" s="2"/>
      <c r="K16" s="1"/>
      <c r="L16" s="1"/>
    </row>
    <row r="17" spans="1:21" ht="91.5" customHeight="1" x14ac:dyDescent="0.25">
      <c r="A17" s="27" t="s">
        <v>335</v>
      </c>
      <c r="B17" s="27" t="s">
        <v>332</v>
      </c>
      <c r="C17" s="27" t="s">
        <v>336</v>
      </c>
      <c r="D17" s="27" t="s">
        <v>700</v>
      </c>
      <c r="E17" s="5" t="s">
        <v>701</v>
      </c>
      <c r="F17" s="10" t="s">
        <v>702</v>
      </c>
      <c r="G17" s="7" t="s">
        <v>703</v>
      </c>
      <c r="H17" s="175"/>
      <c r="I17" s="27" t="s">
        <v>707</v>
      </c>
      <c r="K17" s="1"/>
      <c r="L17" s="1"/>
    </row>
    <row r="18" spans="1:21" ht="81.599999999999994" customHeight="1" x14ac:dyDescent="0.25">
      <c r="A18" s="27" t="s">
        <v>337</v>
      </c>
      <c r="B18" s="27" t="s">
        <v>332</v>
      </c>
      <c r="C18" s="27" t="s">
        <v>338</v>
      </c>
      <c r="D18" s="27" t="s">
        <v>339</v>
      </c>
      <c r="E18" s="5" t="s">
        <v>340</v>
      </c>
      <c r="F18" s="10" t="s">
        <v>706</v>
      </c>
      <c r="G18" s="7" t="s">
        <v>341</v>
      </c>
      <c r="H18" s="175"/>
      <c r="I18" s="31" t="s">
        <v>342</v>
      </c>
      <c r="J18" s="2"/>
      <c r="K18" s="1"/>
      <c r="L18" s="1"/>
    </row>
    <row r="19" spans="1:21" ht="57" x14ac:dyDescent="0.25">
      <c r="A19" s="27" t="s">
        <v>343</v>
      </c>
      <c r="B19" s="27" t="s">
        <v>344</v>
      </c>
      <c r="C19" s="27" t="s">
        <v>345</v>
      </c>
      <c r="D19" s="27" t="s">
        <v>346</v>
      </c>
      <c r="E19" s="5" t="s">
        <v>347</v>
      </c>
      <c r="F19" s="10" t="s">
        <v>348</v>
      </c>
      <c r="G19" s="7" t="s">
        <v>349</v>
      </c>
      <c r="H19" s="175"/>
      <c r="I19" s="27" t="s">
        <v>350</v>
      </c>
      <c r="K19" s="1"/>
      <c r="L19" s="1"/>
    </row>
    <row r="20" spans="1:21" ht="135.6" customHeight="1" x14ac:dyDescent="0.25">
      <c r="A20" s="27" t="s">
        <v>351</v>
      </c>
      <c r="B20" s="27" t="s">
        <v>352</v>
      </c>
      <c r="C20" s="27" t="s">
        <v>353</v>
      </c>
      <c r="D20" s="27" t="s">
        <v>354</v>
      </c>
      <c r="E20" s="5" t="s">
        <v>355</v>
      </c>
      <c r="F20" s="10" t="s">
        <v>356</v>
      </c>
      <c r="G20" s="7" t="s">
        <v>357</v>
      </c>
      <c r="H20" s="175"/>
      <c r="I20" s="31" t="s">
        <v>358</v>
      </c>
      <c r="K20" s="1"/>
      <c r="L20" s="1"/>
    </row>
    <row r="21" spans="1:21" ht="85.5" x14ac:dyDescent="0.25">
      <c r="A21" s="27" t="s">
        <v>359</v>
      </c>
      <c r="B21" s="27" t="s">
        <v>284</v>
      </c>
      <c r="C21" s="27"/>
      <c r="D21" s="27" t="s">
        <v>360</v>
      </c>
      <c r="E21" s="5" t="s">
        <v>361</v>
      </c>
      <c r="F21" s="10" t="s">
        <v>362</v>
      </c>
      <c r="G21" s="7" t="s">
        <v>363</v>
      </c>
      <c r="H21" s="175"/>
      <c r="I21" s="43" t="s">
        <v>364</v>
      </c>
      <c r="J21" s="2"/>
      <c r="K21" s="1"/>
      <c r="L21" s="1"/>
    </row>
    <row r="22" spans="1:21" ht="55.5" customHeight="1" x14ac:dyDescent="0.25">
      <c r="A22" s="27" t="s">
        <v>365</v>
      </c>
      <c r="B22" s="27" t="s">
        <v>284</v>
      </c>
      <c r="C22" s="27"/>
      <c r="D22" s="27" t="s">
        <v>366</v>
      </c>
      <c r="E22" s="5" t="s">
        <v>367</v>
      </c>
      <c r="F22" s="6" t="s">
        <v>368</v>
      </c>
      <c r="G22" s="7" t="s">
        <v>369</v>
      </c>
      <c r="H22" s="175"/>
      <c r="I22" s="43" t="s">
        <v>370</v>
      </c>
      <c r="J22" s="2"/>
      <c r="K22" s="1"/>
      <c r="L22" s="1"/>
    </row>
    <row r="23" spans="1:21" ht="85.5" x14ac:dyDescent="0.25">
      <c r="A23" s="27" t="s">
        <v>371</v>
      </c>
      <c r="B23" s="27" t="s">
        <v>372</v>
      </c>
      <c r="C23" s="27"/>
      <c r="D23" s="27" t="s">
        <v>761</v>
      </c>
      <c r="E23" s="5" t="s">
        <v>373</v>
      </c>
      <c r="F23" s="10" t="s">
        <v>374</v>
      </c>
      <c r="G23" s="7" t="s">
        <v>299</v>
      </c>
      <c r="H23" s="175"/>
      <c r="I23" s="43" t="s">
        <v>375</v>
      </c>
      <c r="J23" s="2"/>
      <c r="K23" s="1"/>
      <c r="L23" s="1"/>
    </row>
    <row r="24" spans="1:21" ht="20.25" x14ac:dyDescent="0.25">
      <c r="A24" s="2"/>
      <c r="B24" s="2"/>
      <c r="C24" s="2"/>
      <c r="D24" s="2"/>
      <c r="E24" s="2"/>
      <c r="F24" s="2"/>
      <c r="G24" s="45" t="s">
        <v>178</v>
      </c>
      <c r="H24" s="199">
        <f>SUM(H4:H23)</f>
        <v>0</v>
      </c>
      <c r="J24" s="2"/>
      <c r="K24" s="1"/>
      <c r="L24" s="1"/>
    </row>
    <row r="25" spans="1:21" ht="45" x14ac:dyDescent="0.25">
      <c r="A25" s="2"/>
      <c r="B25" s="2"/>
      <c r="C25" s="2"/>
      <c r="D25" s="2"/>
      <c r="E25" s="2"/>
      <c r="F25" s="2"/>
      <c r="G25" s="45" t="s">
        <v>376</v>
      </c>
      <c r="H25" s="199">
        <f>COUNT(H4:H23)</f>
        <v>0</v>
      </c>
      <c r="I25" s="8"/>
      <c r="J25" s="2"/>
      <c r="K25" s="1"/>
      <c r="L25" s="1"/>
    </row>
    <row r="26" spans="1:21" ht="45" x14ac:dyDescent="0.25">
      <c r="A26" s="2"/>
      <c r="B26" s="2"/>
      <c r="C26" s="2"/>
      <c r="D26" s="2"/>
      <c r="E26" s="2"/>
      <c r="F26" s="2"/>
      <c r="G26" s="45" t="s">
        <v>377</v>
      </c>
      <c r="H26" s="197" t="str">
        <f>IF(H25&gt;0,H24/(H25*2)*100,"")</f>
        <v/>
      </c>
      <c r="J26" s="2"/>
      <c r="K26" s="1"/>
      <c r="L26" s="1"/>
    </row>
    <row r="27" spans="1:21" ht="15" hidden="1" x14ac:dyDescent="0.2">
      <c r="A27" s="2"/>
      <c r="B27" s="2"/>
      <c r="C27" s="28"/>
      <c r="D27" s="29"/>
      <c r="E27" s="2"/>
      <c r="F27" s="2"/>
      <c r="G27" s="2"/>
      <c r="H27" s="2"/>
      <c r="I27" s="8"/>
      <c r="J27" s="2"/>
      <c r="K27" s="1"/>
      <c r="L27" s="1"/>
      <c r="U27" s="4" t="s">
        <v>655</v>
      </c>
    </row>
    <row r="28" spans="1:21" ht="15" hidden="1" x14ac:dyDescent="0.25">
      <c r="A28" s="2"/>
      <c r="B28" s="2"/>
      <c r="C28" s="2"/>
      <c r="D28" s="2"/>
      <c r="E28" s="2"/>
      <c r="F28" s="2"/>
      <c r="G28" s="2"/>
      <c r="H28" s="2"/>
      <c r="I28" s="8"/>
      <c r="J28" s="2"/>
      <c r="K28" s="1"/>
      <c r="L28" s="1"/>
    </row>
    <row r="29" spans="1:21" ht="15" hidden="1" x14ac:dyDescent="0.25">
      <c r="A29" s="2"/>
      <c r="B29" s="2"/>
      <c r="C29" s="2"/>
      <c r="D29" s="2"/>
      <c r="E29" s="2"/>
      <c r="F29" s="2"/>
      <c r="G29" s="2"/>
      <c r="H29" s="2"/>
      <c r="I29" s="8"/>
      <c r="J29" s="2"/>
      <c r="K29" s="1"/>
      <c r="L29" s="1"/>
    </row>
    <row r="30" spans="1:21" ht="15" hidden="1" x14ac:dyDescent="0.25">
      <c r="A30" s="2"/>
      <c r="B30" s="2"/>
      <c r="C30" s="2"/>
      <c r="D30" s="2"/>
      <c r="E30" s="2"/>
      <c r="F30" s="2"/>
      <c r="G30" s="2"/>
      <c r="H30" s="2"/>
      <c r="J30" s="2"/>
      <c r="K30" s="1"/>
      <c r="L30" s="1"/>
    </row>
    <row r="31" spans="1:21" ht="15" hidden="1" x14ac:dyDescent="0.25">
      <c r="A31" s="2"/>
      <c r="B31" s="2"/>
      <c r="C31" s="28"/>
      <c r="D31" s="28"/>
      <c r="E31" s="2"/>
      <c r="F31" s="2"/>
      <c r="G31" s="2"/>
      <c r="H31" s="2"/>
      <c r="J31" s="2"/>
      <c r="K31" s="1"/>
      <c r="L31" s="1"/>
    </row>
    <row r="32" spans="1:21" ht="15" hidden="1" x14ac:dyDescent="0.2">
      <c r="A32" s="2"/>
      <c r="B32" s="2"/>
      <c r="C32" s="28"/>
      <c r="D32" s="29"/>
      <c r="E32" s="2"/>
      <c r="F32" s="2"/>
      <c r="G32" s="2"/>
      <c r="H32" s="2"/>
      <c r="J32" s="2"/>
      <c r="K32" s="1"/>
      <c r="L32" s="1"/>
    </row>
    <row r="33" spans="1:12" ht="15" hidden="1" x14ac:dyDescent="0.25">
      <c r="A33" s="2"/>
      <c r="B33" s="1"/>
      <c r="C33" s="2"/>
      <c r="D33" s="8"/>
      <c r="E33" s="2"/>
      <c r="F33" s="2"/>
      <c r="G33" s="2"/>
      <c r="H33" s="2"/>
      <c r="J33" s="2"/>
      <c r="K33" s="1"/>
      <c r="L33" s="1"/>
    </row>
    <row r="34" spans="1:12" ht="15" hidden="1" x14ac:dyDescent="0.25">
      <c r="A34" s="2"/>
      <c r="B34" s="2"/>
      <c r="C34" s="2"/>
      <c r="D34" s="2"/>
      <c r="E34" s="2"/>
      <c r="F34" s="2"/>
      <c r="G34" s="2"/>
      <c r="H34" s="2"/>
      <c r="J34" s="2"/>
      <c r="K34" s="1"/>
      <c r="L34" s="1"/>
    </row>
    <row r="35" spans="1:12" ht="15" hidden="1" x14ac:dyDescent="0.25">
      <c r="A35" s="2"/>
      <c r="B35" s="2"/>
      <c r="C35" s="2"/>
      <c r="D35" s="2"/>
      <c r="E35" s="2"/>
      <c r="F35" s="2"/>
      <c r="G35" s="2"/>
      <c r="H35" s="2"/>
      <c r="J35" s="2"/>
      <c r="K35" s="1"/>
      <c r="L35" s="1"/>
    </row>
    <row r="36" spans="1:12" hidden="1" x14ac:dyDescent="0.25">
      <c r="C36" s="8"/>
      <c r="D36" s="8"/>
    </row>
    <row r="37" spans="1:12" hidden="1" x14ac:dyDescent="0.25">
      <c r="I37" s="8"/>
    </row>
    <row r="129" x14ac:dyDescent="0.25"/>
    <row r="130" x14ac:dyDescent="0.25"/>
    <row r="134" x14ac:dyDescent="0.25"/>
    <row r="135" x14ac:dyDescent="0.25"/>
    <row r="136" x14ac:dyDescent="0.25"/>
    <row r="137" x14ac:dyDescent="0.25"/>
    <row r="138" x14ac:dyDescent="0.25"/>
  </sheetData>
  <sortState xmlns:xlrd2="http://schemas.microsoft.com/office/spreadsheetml/2017/richdata2" ref="A7:W9">
    <sortCondition ref="A7:A9"/>
  </sortState>
  <mergeCells count="4">
    <mergeCell ref="B2:C2"/>
    <mergeCell ref="A3:G3"/>
    <mergeCell ref="A1:C1"/>
    <mergeCell ref="E1:G1"/>
  </mergeCells>
  <phoneticPr fontId="21" type="noConversion"/>
  <conditionalFormatting sqref="H4:H23">
    <cfRule type="containsBlanks" dxfId="52" priority="16">
      <formula>LEN(TRIM(H4))=0</formula>
    </cfRule>
    <cfRule type="cellIs" dxfId="51" priority="17" operator="equal">
      <formula>0</formula>
    </cfRule>
    <cfRule type="cellIs" dxfId="50" priority="18" operator="equal">
      <formula>1</formula>
    </cfRule>
    <cfRule type="cellIs" dxfId="49" priority="19" operator="equal">
      <formula>2</formula>
    </cfRule>
  </conditionalFormatting>
  <conditionalFormatting sqref="H26">
    <cfRule type="colorScale" priority="11">
      <colorScale>
        <cfvo type="num" val="0"/>
        <cfvo type="num" val="50"/>
        <cfvo type="num" val="100"/>
        <color rgb="FFF8696B"/>
        <color rgb="FFFFEB84"/>
        <color rgb="FF63BE7B"/>
      </colorScale>
    </cfRule>
    <cfRule type="containsBlanks" dxfId="48" priority="12">
      <formula>LEN(TRIM(H26))=0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47" priority="2" operator="containsText" text="Not assessed">
      <formula>NOT(ISERROR(SEARCH("Not assessed",H1)))</formula>
    </cfRule>
    <cfRule type="containsText" dxfId="46" priority="3" operator="containsText" text="None">
      <formula>NOT(ISERROR(SEARCH("None",H1)))</formula>
    </cfRule>
    <cfRule type="containsText" dxfId="45" priority="4" operator="containsText" text="Limited">
      <formula>NOT(ISERROR(SEARCH("Limited",H1)))</formula>
    </cfRule>
  </conditionalFormatting>
  <conditionalFormatting sqref="H1">
    <cfRule type="containsText" dxfId="44"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J18:L18 K12:L12 I17:I19 K17:L21 J21 J22:L35 I11:I12 J4:L11 J13:L16" xr:uid="{00000000-0002-0000-0300-000000000000}"/>
    <dataValidation type="whole" allowBlank="1" showInputMessage="1" showErrorMessage="1" error="El valor debe ser 2, 1 o 0" sqref="H4:H23" xr:uid="{4823F326-D12E-4CC2-B434-769EF00AEBE3}">
      <formula1>0</formula1>
      <formula2>2</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0E04-1F0E-4A75-BDC4-69CD82C82804}">
  <sheetPr codeName="Sheet9">
    <tabColor rgb="FF9966FF"/>
  </sheetPr>
  <dimension ref="A1:W47"/>
  <sheetViews>
    <sheetView zoomScale="90" zoomScaleNormal="90" zoomScalePageLayoutView="183" workbookViewId="0">
      <pane ySplit="2" topLeftCell="A3" activePane="bottomLeft" state="frozen"/>
      <selection pane="bottomLeft" activeCell="H3" sqref="H3:H8"/>
    </sheetView>
  </sheetViews>
  <sheetFormatPr defaultColWidth="0" defaultRowHeight="15" zeroHeight="1" x14ac:dyDescent="0.25"/>
  <cols>
    <col min="1" max="1" width="14.42578125" style="3" customWidth="1"/>
    <col min="2" max="2" width="16.85546875" style="4" customWidth="1"/>
    <col min="3" max="3" width="17.28515625" style="4" customWidth="1"/>
    <col min="4" max="4" width="84.140625" style="4" customWidth="1"/>
    <col min="5" max="5" width="29" style="4" customWidth="1"/>
    <col min="6" max="6" width="25.85546875" style="4" customWidth="1"/>
    <col min="7" max="7" width="33.28515625" style="4" customWidth="1"/>
    <col min="8" max="8" width="15.42578125" style="4" bestFit="1" customWidth="1"/>
    <col min="9" max="9" width="116.28515625" style="4" customWidth="1"/>
    <col min="10" max="10" width="30.7109375" style="4" customWidth="1"/>
    <col min="11" max="23" width="0" style="4" hidden="1" customWidth="1"/>
    <col min="24" max="16384" width="8.85546875" style="4" hidden="1"/>
  </cols>
  <sheetData>
    <row r="1" spans="1:13" ht="45.6" customHeight="1" x14ac:dyDescent="0.25">
      <c r="A1" s="240">
        <f>'Cuadro recapitulativo'!E11</f>
        <v>0</v>
      </c>
      <c r="B1" s="240"/>
      <c r="C1" s="240"/>
      <c r="D1" s="213">
        <f>'Cuadro recapitulativo'!E6/'Cuadro recapitulativo'!D6</f>
        <v>0</v>
      </c>
      <c r="E1" s="241" t="s">
        <v>50</v>
      </c>
      <c r="F1" s="242"/>
      <c r="G1" s="243"/>
      <c r="H1" s="211" t="str">
        <f>'Cuadro recapitulativo'!I6</f>
        <v>Nivel JMP: No evaluado</v>
      </c>
    </row>
    <row r="2" spans="1:13" s="3" customFormat="1" x14ac:dyDescent="0.25">
      <c r="A2" s="113" t="s">
        <v>51</v>
      </c>
      <c r="B2" s="257" t="s">
        <v>52</v>
      </c>
      <c r="C2" s="258"/>
      <c r="D2" s="113" t="s">
        <v>53</v>
      </c>
      <c r="E2" s="16" t="s">
        <v>54</v>
      </c>
      <c r="F2" s="9" t="s">
        <v>55</v>
      </c>
      <c r="G2" s="17" t="s">
        <v>56</v>
      </c>
      <c r="H2" s="1" t="s">
        <v>57</v>
      </c>
      <c r="I2" s="113" t="s">
        <v>58</v>
      </c>
      <c r="J2" s="3" t="s">
        <v>181</v>
      </c>
    </row>
    <row r="3" spans="1:13" s="3" customFormat="1" ht="199.5" x14ac:dyDescent="0.25">
      <c r="A3" s="117" t="s">
        <v>378</v>
      </c>
      <c r="B3" s="114" t="s">
        <v>379</v>
      </c>
      <c r="C3" s="114" t="s">
        <v>737</v>
      </c>
      <c r="D3" s="114" t="s">
        <v>380</v>
      </c>
      <c r="E3" s="5" t="s">
        <v>381</v>
      </c>
      <c r="F3" s="6" t="s">
        <v>382</v>
      </c>
      <c r="G3" s="7" t="s">
        <v>383</v>
      </c>
      <c r="H3" s="175"/>
      <c r="I3" s="115" t="s">
        <v>384</v>
      </c>
    </row>
    <row r="4" spans="1:13" s="3" customFormat="1" ht="85.5" x14ac:dyDescent="0.25">
      <c r="A4" s="117" t="s">
        <v>385</v>
      </c>
      <c r="B4" s="114" t="s">
        <v>379</v>
      </c>
      <c r="C4" s="114" t="s">
        <v>72</v>
      </c>
      <c r="D4" s="115" t="s">
        <v>666</v>
      </c>
      <c r="E4" s="5" t="s">
        <v>386</v>
      </c>
      <c r="F4" s="6" t="s">
        <v>387</v>
      </c>
      <c r="G4" s="7" t="s">
        <v>388</v>
      </c>
      <c r="H4" s="175"/>
      <c r="I4" s="114" t="s">
        <v>389</v>
      </c>
    </row>
    <row r="5" spans="1:13" ht="43.5" customHeight="1" x14ac:dyDescent="0.25">
      <c r="A5" s="119" t="s">
        <v>390</v>
      </c>
      <c r="B5" s="71" t="s">
        <v>379</v>
      </c>
      <c r="C5" s="71" t="s">
        <v>72</v>
      </c>
      <c r="D5" s="72" t="s">
        <v>391</v>
      </c>
      <c r="E5" s="64" t="s">
        <v>392</v>
      </c>
      <c r="F5" s="64" t="s">
        <v>392</v>
      </c>
      <c r="G5" s="64" t="s">
        <v>392</v>
      </c>
      <c r="H5" s="65"/>
      <c r="I5" s="116" t="s">
        <v>393</v>
      </c>
      <c r="K5" s="2"/>
      <c r="L5" s="1"/>
      <c r="M5" s="1"/>
    </row>
    <row r="6" spans="1:13" s="3" customFormat="1" ht="57" x14ac:dyDescent="0.25">
      <c r="A6" s="117" t="s">
        <v>394</v>
      </c>
      <c r="B6" s="114" t="s">
        <v>395</v>
      </c>
      <c r="C6" s="114" t="s">
        <v>72</v>
      </c>
      <c r="D6" s="114" t="s">
        <v>667</v>
      </c>
      <c r="E6" s="5" t="s">
        <v>711</v>
      </c>
      <c r="F6" s="6" t="s">
        <v>712</v>
      </c>
      <c r="G6" s="7" t="s">
        <v>396</v>
      </c>
      <c r="H6" s="175"/>
      <c r="I6" s="114" t="s">
        <v>715</v>
      </c>
    </row>
    <row r="7" spans="1:13" s="3" customFormat="1" ht="77.099999999999994" customHeight="1" x14ac:dyDescent="0.25">
      <c r="A7" s="117" t="s">
        <v>397</v>
      </c>
      <c r="B7" s="114" t="s">
        <v>398</v>
      </c>
      <c r="C7" s="114" t="s">
        <v>399</v>
      </c>
      <c r="D7" s="114" t="s">
        <v>400</v>
      </c>
      <c r="E7" s="5" t="s">
        <v>401</v>
      </c>
      <c r="F7" s="6" t="s">
        <v>402</v>
      </c>
      <c r="G7" s="7" t="s">
        <v>403</v>
      </c>
      <c r="H7" s="175"/>
      <c r="I7" s="114" t="s">
        <v>404</v>
      </c>
    </row>
    <row r="8" spans="1:13" ht="57" x14ac:dyDescent="0.25">
      <c r="A8" s="117" t="s">
        <v>405</v>
      </c>
      <c r="B8" s="114" t="s">
        <v>406</v>
      </c>
      <c r="C8" s="114" t="s">
        <v>159</v>
      </c>
      <c r="D8" s="114" t="s">
        <v>713</v>
      </c>
      <c r="E8" s="5" t="s">
        <v>714</v>
      </c>
      <c r="F8" s="6" t="s">
        <v>407</v>
      </c>
      <c r="G8" s="7" t="s">
        <v>408</v>
      </c>
      <c r="H8" s="175"/>
      <c r="I8" s="117"/>
      <c r="J8" s="1"/>
      <c r="K8" s="1"/>
      <c r="L8" s="1"/>
    </row>
    <row r="9" spans="1:13" ht="20.25" x14ac:dyDescent="0.25">
      <c r="G9" s="118" t="s">
        <v>178</v>
      </c>
      <c r="H9" s="200">
        <f>SUM(H3,H4,H6,H7,H8)</f>
        <v>0</v>
      </c>
      <c r="J9" s="1"/>
      <c r="K9" s="1"/>
      <c r="L9" s="1"/>
    </row>
    <row r="10" spans="1:13" ht="30" x14ac:dyDescent="0.25">
      <c r="G10" s="118" t="s">
        <v>409</v>
      </c>
      <c r="H10" s="200">
        <f>COUNT(H3:H4,H6:H8)</f>
        <v>0</v>
      </c>
    </row>
    <row r="11" spans="1:13" ht="43.5" customHeight="1" x14ac:dyDescent="0.25">
      <c r="G11" s="118" t="s">
        <v>410</v>
      </c>
      <c r="H11" s="197" t="str">
        <f>IF(H10&gt;0,H9/(H10*2)*100,"")</f>
        <v/>
      </c>
      <c r="J11" s="1"/>
      <c r="K11" s="1"/>
      <c r="L11" s="1"/>
    </row>
    <row r="12" spans="1:13" ht="43.5" hidden="1" customHeight="1" x14ac:dyDescent="0.25">
      <c r="J12" s="1"/>
      <c r="K12" s="1"/>
      <c r="L12" s="1"/>
    </row>
    <row r="13" spans="1:13" ht="43.5" hidden="1" customHeight="1" x14ac:dyDescent="0.25">
      <c r="J13" s="1"/>
      <c r="K13" s="1"/>
      <c r="L13" s="1"/>
    </row>
    <row r="14" spans="1:13" ht="43.5" hidden="1" customHeight="1" x14ac:dyDescent="0.25">
      <c r="I14" s="8"/>
      <c r="J14" s="1"/>
      <c r="K14" s="1"/>
      <c r="L14" s="1"/>
    </row>
    <row r="15" spans="1:13" ht="43.5" hidden="1" customHeight="1" x14ac:dyDescent="0.25">
      <c r="I15" s="8"/>
      <c r="J15" s="1"/>
      <c r="K15" s="1"/>
      <c r="L15" s="1"/>
    </row>
    <row r="16" spans="1:13" ht="43.5" hidden="1" customHeight="1" x14ac:dyDescent="0.25">
      <c r="I16" s="8"/>
      <c r="J16" s="1"/>
      <c r="K16" s="1"/>
      <c r="L16" s="1"/>
    </row>
    <row r="17" spans="9:21" hidden="1" x14ac:dyDescent="0.25">
      <c r="J17" s="1"/>
      <c r="K17" s="1"/>
      <c r="L17" s="1"/>
    </row>
    <row r="18" spans="9:21" hidden="1" x14ac:dyDescent="0.25">
      <c r="I18" s="8"/>
      <c r="J18" s="1"/>
      <c r="K18" s="1"/>
      <c r="L18" s="1"/>
    </row>
    <row r="19" spans="9:21" hidden="1" x14ac:dyDescent="0.25">
      <c r="J19" s="1"/>
      <c r="K19" s="1"/>
      <c r="L19" s="1"/>
    </row>
    <row r="20" spans="9:21" hidden="1" x14ac:dyDescent="0.25">
      <c r="I20" s="8"/>
      <c r="J20" s="1"/>
      <c r="K20" s="1"/>
      <c r="L20" s="1"/>
    </row>
    <row r="21" spans="9:21" hidden="1" x14ac:dyDescent="0.25">
      <c r="I21" s="8"/>
      <c r="J21" s="1"/>
      <c r="K21" s="1"/>
      <c r="L21" s="1"/>
      <c r="U21" s="4" t="s">
        <v>655</v>
      </c>
    </row>
    <row r="22" spans="9:21" hidden="1" x14ac:dyDescent="0.25">
      <c r="I22" s="8"/>
      <c r="J22" s="1"/>
      <c r="K22" s="1"/>
      <c r="L22" s="1"/>
    </row>
    <row r="23" spans="9:21" hidden="1" x14ac:dyDescent="0.25">
      <c r="J23" s="1"/>
      <c r="K23" s="1"/>
      <c r="L23" s="1"/>
    </row>
    <row r="24" spans="9:21" hidden="1" x14ac:dyDescent="0.25">
      <c r="J24" s="1"/>
      <c r="K24" s="1"/>
      <c r="L24" s="1"/>
    </row>
    <row r="25" spans="9:21" hidden="1" x14ac:dyDescent="0.25">
      <c r="J25" s="1"/>
      <c r="K25" s="1"/>
      <c r="L25" s="1"/>
    </row>
    <row r="26" spans="9:21" hidden="1" x14ac:dyDescent="0.25">
      <c r="J26" s="1"/>
      <c r="K26" s="1"/>
      <c r="L26" s="1"/>
    </row>
    <row r="27" spans="9:21" ht="30.75" hidden="1" customHeight="1" x14ac:dyDescent="0.25">
      <c r="J27" s="1"/>
      <c r="K27" s="1"/>
      <c r="L27" s="1"/>
    </row>
    <row r="28" spans="9:21" hidden="1" x14ac:dyDescent="0.25">
      <c r="J28" s="1"/>
      <c r="K28" s="1"/>
      <c r="L28" s="1"/>
    </row>
    <row r="29" spans="9:21" hidden="1" x14ac:dyDescent="0.25">
      <c r="J29" s="1"/>
      <c r="K29" s="1"/>
      <c r="L29" s="1"/>
    </row>
    <row r="30" spans="9:21" hidden="1" x14ac:dyDescent="0.25">
      <c r="I30" s="8"/>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mergeCells count="3">
    <mergeCell ref="B2:C2"/>
    <mergeCell ref="A1:C1"/>
    <mergeCell ref="E1:G1"/>
  </mergeCells>
  <conditionalFormatting sqref="H5">
    <cfRule type="colorScale" priority="45">
      <colorScale>
        <cfvo type="min"/>
        <cfvo type="percentile" val="50"/>
        <cfvo type="max"/>
        <color rgb="FFF8696B"/>
        <color rgb="FFFFEB84"/>
        <color rgb="FF63BE7B"/>
      </colorScale>
    </cfRule>
  </conditionalFormatting>
  <conditionalFormatting sqref="H3:H4">
    <cfRule type="containsBlanks" dxfId="43" priority="21">
      <formula>LEN(TRIM(H3))=0</formula>
    </cfRule>
    <cfRule type="cellIs" dxfId="42" priority="22" operator="equal">
      <formula>0</formula>
    </cfRule>
    <cfRule type="cellIs" dxfId="41" priority="23" operator="equal">
      <formula>1</formula>
    </cfRule>
    <cfRule type="cellIs" dxfId="40" priority="24" operator="equal">
      <formula>2</formula>
    </cfRule>
  </conditionalFormatting>
  <conditionalFormatting sqref="H6:H8">
    <cfRule type="containsBlanks" dxfId="39" priority="17">
      <formula>LEN(TRIM(H6))=0</formula>
    </cfRule>
    <cfRule type="cellIs" dxfId="38" priority="18" operator="equal">
      <formula>0</formula>
    </cfRule>
    <cfRule type="cellIs" dxfId="37" priority="19" operator="equal">
      <formula>1</formula>
    </cfRule>
    <cfRule type="cellIs" dxfId="36" priority="20" operator="equal">
      <formula>2</formula>
    </cfRule>
  </conditionalFormatting>
  <conditionalFormatting sqref="H11">
    <cfRule type="colorScale" priority="11">
      <colorScale>
        <cfvo type="num" val="0"/>
        <cfvo type="num" val="50"/>
        <cfvo type="num" val="100"/>
        <color rgb="FFF8696B"/>
        <color rgb="FFFFEB84"/>
        <color rgb="FF63BE7B"/>
      </colorScale>
    </cfRule>
    <cfRule type="containsBlanks" dxfId="35" priority="12">
      <formula>LEN(TRIM(H11))=0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34" priority="2" operator="containsText" text="Not assessed">
      <formula>NOT(ISERROR(SEARCH("Not assessed",H1)))</formula>
    </cfRule>
    <cfRule type="containsText" dxfId="33" priority="3" operator="containsText" text="None">
      <formula>NOT(ISERROR(SEARCH("None",H1)))</formula>
    </cfRule>
    <cfRule type="containsText" dxfId="32" priority="4" operator="containsText" text="Limited">
      <formula>NOT(ISERROR(SEARCH("Limited",H1)))</formula>
    </cfRule>
  </conditionalFormatting>
  <conditionalFormatting sqref="H1">
    <cfRule type="containsText" dxfId="31"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K5:M6 J11:L29 J8:L9" xr:uid="{8CBAC606-7C4D-4724-9F8E-C222700A1202}"/>
    <dataValidation type="whole" allowBlank="1" showInputMessage="1" showErrorMessage="1" error="El valor debe ser 2, 1 o 0" sqref="H3:H4 H6:H8" xr:uid="{6288222E-51B1-4F1D-B03B-B72A79C2651E}">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99CC"/>
  </sheetPr>
  <dimension ref="A1:W58"/>
  <sheetViews>
    <sheetView zoomScale="90" zoomScaleNormal="90" zoomScalePageLayoutView="183" workbookViewId="0">
      <pane ySplit="2" topLeftCell="A13" activePane="bottomLeft" state="frozen"/>
      <selection pane="bottomLeft" activeCell="D19" sqref="D19"/>
    </sheetView>
  </sheetViews>
  <sheetFormatPr defaultColWidth="0" defaultRowHeight="15" zeroHeight="1" x14ac:dyDescent="0.25"/>
  <cols>
    <col min="1" max="1" width="10.28515625" style="3" bestFit="1" customWidth="1"/>
    <col min="2" max="2" width="16.85546875" style="4" customWidth="1"/>
    <col min="3" max="3" width="17.28515625" style="4" customWidth="1"/>
    <col min="4" max="4" width="84.140625" style="4" customWidth="1"/>
    <col min="5" max="5" width="29" style="4" customWidth="1"/>
    <col min="6" max="6" width="25.85546875" style="4" customWidth="1"/>
    <col min="7" max="7" width="33.28515625" style="4" customWidth="1"/>
    <col min="8" max="8" width="15.85546875" style="4" customWidth="1"/>
    <col min="9" max="9" width="116.28515625" style="4" customWidth="1"/>
    <col min="10" max="10" width="30.7109375" style="4" customWidth="1"/>
    <col min="11" max="23" width="0" style="4" hidden="1" customWidth="1"/>
    <col min="24" max="16384" width="8.85546875" style="4" hidden="1"/>
  </cols>
  <sheetData>
    <row r="1" spans="1:13" ht="45.6" customHeight="1" x14ac:dyDescent="0.25">
      <c r="A1" s="240">
        <f>'Cuadro recapitulativo'!E11</f>
        <v>0</v>
      </c>
      <c r="B1" s="240"/>
      <c r="C1" s="240"/>
      <c r="D1" s="214">
        <f>'Cuadro recapitulativo'!E7/'Cuadro recapitulativo'!D7</f>
        <v>0</v>
      </c>
      <c r="E1" s="241" t="s">
        <v>50</v>
      </c>
      <c r="F1" s="242"/>
      <c r="G1" s="243"/>
      <c r="H1" s="211" t="str">
        <f>'Cuadro recapitulativo'!I7</f>
        <v>Nivel JMP: No evaluado</v>
      </c>
    </row>
    <row r="2" spans="1:13" s="3" customFormat="1" x14ac:dyDescent="0.25">
      <c r="A2" s="66" t="s">
        <v>51</v>
      </c>
      <c r="B2" s="259" t="s">
        <v>52</v>
      </c>
      <c r="C2" s="260"/>
      <c r="D2" s="66" t="s">
        <v>53</v>
      </c>
      <c r="E2" s="16" t="s">
        <v>54</v>
      </c>
      <c r="F2" s="9" t="s">
        <v>55</v>
      </c>
      <c r="G2" s="17" t="s">
        <v>56</v>
      </c>
      <c r="H2" s="1" t="s">
        <v>57</v>
      </c>
      <c r="I2" s="66" t="s">
        <v>58</v>
      </c>
      <c r="J2" s="3" t="s">
        <v>181</v>
      </c>
    </row>
    <row r="3" spans="1:13" s="3" customFormat="1" ht="315.60000000000002" customHeight="1" x14ac:dyDescent="0.25">
      <c r="A3" s="66" t="s">
        <v>411</v>
      </c>
      <c r="B3" s="67" t="s">
        <v>412</v>
      </c>
      <c r="C3" s="67" t="s">
        <v>743</v>
      </c>
      <c r="D3" s="67" t="s">
        <v>413</v>
      </c>
      <c r="E3" s="15" t="s">
        <v>414</v>
      </c>
      <c r="F3" s="10" t="s">
        <v>415</v>
      </c>
      <c r="G3" s="18" t="s">
        <v>416</v>
      </c>
      <c r="H3" s="175"/>
      <c r="I3" s="67" t="s">
        <v>695</v>
      </c>
    </row>
    <row r="4" spans="1:13" s="3" customFormat="1" ht="72.95" customHeight="1" x14ac:dyDescent="0.25">
      <c r="A4" s="66" t="s">
        <v>417</v>
      </c>
      <c r="B4" s="67" t="s">
        <v>418</v>
      </c>
      <c r="C4" s="69" t="s">
        <v>419</v>
      </c>
      <c r="D4" s="67" t="s">
        <v>420</v>
      </c>
      <c r="E4" s="5" t="s">
        <v>421</v>
      </c>
      <c r="F4" s="10" t="s">
        <v>422</v>
      </c>
      <c r="G4" s="7" t="s">
        <v>423</v>
      </c>
      <c r="H4" s="175"/>
      <c r="I4" s="67" t="s">
        <v>424</v>
      </c>
    </row>
    <row r="5" spans="1:13" ht="76.5" customHeight="1" x14ac:dyDescent="0.25">
      <c r="A5" s="66" t="s">
        <v>425</v>
      </c>
      <c r="B5" s="67" t="s">
        <v>418</v>
      </c>
      <c r="C5" s="67" t="s">
        <v>72</v>
      </c>
      <c r="D5" s="67" t="s">
        <v>426</v>
      </c>
      <c r="E5" s="5" t="s">
        <v>427</v>
      </c>
      <c r="F5" s="6" t="s">
        <v>428</v>
      </c>
      <c r="G5" s="7" t="s">
        <v>429</v>
      </c>
      <c r="H5" s="175"/>
      <c r="I5" s="67" t="s">
        <v>430</v>
      </c>
      <c r="K5" s="2"/>
      <c r="L5" s="1"/>
      <c r="M5" s="1"/>
    </row>
    <row r="6" spans="1:13" s="3" customFormat="1" ht="147.6" customHeight="1" x14ac:dyDescent="0.25">
      <c r="A6" s="66" t="s">
        <v>431</v>
      </c>
      <c r="B6" s="67" t="s">
        <v>284</v>
      </c>
      <c r="C6" s="69" t="s">
        <v>419</v>
      </c>
      <c r="D6" s="67" t="s">
        <v>432</v>
      </c>
      <c r="E6" s="5" t="s">
        <v>433</v>
      </c>
      <c r="F6" s="10" t="s">
        <v>434</v>
      </c>
      <c r="G6" s="18" t="s">
        <v>435</v>
      </c>
      <c r="H6" s="175"/>
      <c r="I6" s="67" t="s">
        <v>436</v>
      </c>
    </row>
    <row r="7" spans="1:13" s="3" customFormat="1" ht="108" customHeight="1" x14ac:dyDescent="0.25">
      <c r="A7" s="66" t="s">
        <v>437</v>
      </c>
      <c r="B7" s="67" t="s">
        <v>284</v>
      </c>
      <c r="C7" s="69" t="s">
        <v>744</v>
      </c>
      <c r="D7" s="68" t="s">
        <v>438</v>
      </c>
      <c r="E7" s="5" t="s">
        <v>439</v>
      </c>
      <c r="F7" s="10" t="s">
        <v>440</v>
      </c>
      <c r="G7" s="18" t="s">
        <v>441</v>
      </c>
      <c r="H7" s="175"/>
      <c r="I7" s="67" t="s">
        <v>442</v>
      </c>
    </row>
    <row r="8" spans="1:13" s="3" customFormat="1" ht="42.75" x14ac:dyDescent="0.25">
      <c r="A8" s="66" t="s">
        <v>443</v>
      </c>
      <c r="B8" s="67" t="s">
        <v>284</v>
      </c>
      <c r="C8" s="69" t="s">
        <v>444</v>
      </c>
      <c r="D8" s="69" t="s">
        <v>445</v>
      </c>
      <c r="E8" s="5" t="s">
        <v>446</v>
      </c>
      <c r="F8" s="10" t="s">
        <v>447</v>
      </c>
      <c r="G8" s="7" t="s">
        <v>448</v>
      </c>
      <c r="H8" s="175"/>
      <c r="I8" s="67" t="s">
        <v>718</v>
      </c>
    </row>
    <row r="9" spans="1:13" ht="191.1" customHeight="1" x14ac:dyDescent="0.25">
      <c r="A9" s="66" t="s">
        <v>449</v>
      </c>
      <c r="B9" s="67" t="s">
        <v>450</v>
      </c>
      <c r="C9" s="69" t="s">
        <v>72</v>
      </c>
      <c r="D9" s="69" t="s">
        <v>451</v>
      </c>
      <c r="E9" s="5" t="s">
        <v>762</v>
      </c>
      <c r="F9" s="10" t="s">
        <v>716</v>
      </c>
      <c r="G9" s="7" t="s">
        <v>396</v>
      </c>
      <c r="H9" s="175"/>
      <c r="I9" s="67" t="s">
        <v>452</v>
      </c>
      <c r="J9" s="1"/>
      <c r="K9" s="1"/>
      <c r="L9" s="1"/>
    </row>
    <row r="10" spans="1:13" ht="110.45" customHeight="1" x14ac:dyDescent="0.25">
      <c r="A10" s="66" t="s">
        <v>453</v>
      </c>
      <c r="B10" s="67" t="s">
        <v>450</v>
      </c>
      <c r="C10" s="69" t="s">
        <v>454</v>
      </c>
      <c r="D10" s="69" t="s">
        <v>455</v>
      </c>
      <c r="E10" s="5" t="s">
        <v>456</v>
      </c>
      <c r="F10" s="10" t="s">
        <v>457</v>
      </c>
      <c r="G10" s="7" t="s">
        <v>458</v>
      </c>
      <c r="H10" s="175"/>
      <c r="I10" s="67" t="s">
        <v>459</v>
      </c>
      <c r="J10" s="1"/>
      <c r="K10" s="1"/>
      <c r="L10" s="1"/>
    </row>
    <row r="11" spans="1:13" s="3" customFormat="1" ht="107.1" customHeight="1" x14ac:dyDescent="0.25">
      <c r="A11" s="66" t="s">
        <v>460</v>
      </c>
      <c r="B11" s="67" t="s">
        <v>450</v>
      </c>
      <c r="C11" s="67" t="s">
        <v>159</v>
      </c>
      <c r="D11" s="69" t="s">
        <v>461</v>
      </c>
      <c r="E11" s="5" t="s">
        <v>462</v>
      </c>
      <c r="F11" s="10" t="s">
        <v>463</v>
      </c>
      <c r="G11" s="7" t="s">
        <v>464</v>
      </c>
      <c r="H11" s="175"/>
      <c r="I11" s="67" t="s">
        <v>719</v>
      </c>
    </row>
    <row r="12" spans="1:13" s="3" customFormat="1" ht="91.5" customHeight="1" x14ac:dyDescent="0.25">
      <c r="A12" s="66" t="s">
        <v>465</v>
      </c>
      <c r="B12" s="67" t="s">
        <v>466</v>
      </c>
      <c r="C12" s="69" t="s">
        <v>72</v>
      </c>
      <c r="D12" s="69" t="s">
        <v>467</v>
      </c>
      <c r="E12" s="5" t="s">
        <v>468</v>
      </c>
      <c r="F12" s="10" t="s">
        <v>469</v>
      </c>
      <c r="G12" s="7" t="s">
        <v>470</v>
      </c>
      <c r="H12" s="175"/>
      <c r="I12" s="70" t="s">
        <v>471</v>
      </c>
    </row>
    <row r="13" spans="1:13" ht="71.25" x14ac:dyDescent="0.25">
      <c r="A13" s="66" t="s">
        <v>472</v>
      </c>
      <c r="B13" s="67" t="s">
        <v>473</v>
      </c>
      <c r="C13" s="69" t="s">
        <v>474</v>
      </c>
      <c r="D13" s="69" t="s">
        <v>475</v>
      </c>
      <c r="E13" s="5" t="s">
        <v>476</v>
      </c>
      <c r="F13" s="10" t="s">
        <v>477</v>
      </c>
      <c r="G13" s="7" t="s">
        <v>478</v>
      </c>
      <c r="H13" s="175"/>
      <c r="I13" s="67" t="s">
        <v>479</v>
      </c>
      <c r="K13" s="2"/>
      <c r="L13" s="1"/>
      <c r="M13" s="1"/>
    </row>
    <row r="14" spans="1:13" s="3" customFormat="1" ht="72" customHeight="1" x14ac:dyDescent="0.25">
      <c r="A14" s="66" t="s">
        <v>480</v>
      </c>
      <c r="B14" s="67" t="s">
        <v>481</v>
      </c>
      <c r="C14" s="67" t="s">
        <v>159</v>
      </c>
      <c r="D14" s="69" t="s">
        <v>482</v>
      </c>
      <c r="E14" s="5" t="s">
        <v>483</v>
      </c>
      <c r="F14" s="10" t="s">
        <v>484</v>
      </c>
      <c r="G14" s="7" t="s">
        <v>485</v>
      </c>
      <c r="H14" s="175"/>
      <c r="I14" s="68" t="s">
        <v>486</v>
      </c>
    </row>
    <row r="15" spans="1:13" ht="85.5" x14ac:dyDescent="0.25">
      <c r="A15" s="66" t="s">
        <v>487</v>
      </c>
      <c r="B15" s="67" t="s">
        <v>481</v>
      </c>
      <c r="C15" s="69" t="s">
        <v>444</v>
      </c>
      <c r="D15" s="69" t="s">
        <v>488</v>
      </c>
      <c r="E15" s="5" t="s">
        <v>717</v>
      </c>
      <c r="F15" s="10" t="s">
        <v>489</v>
      </c>
      <c r="G15" s="7" t="s">
        <v>490</v>
      </c>
      <c r="H15" s="175"/>
      <c r="I15" s="67" t="s">
        <v>491</v>
      </c>
      <c r="J15" s="1"/>
      <c r="K15" s="1"/>
      <c r="L15" s="1"/>
    </row>
    <row r="16" spans="1:13" ht="99.75" x14ac:dyDescent="0.25">
      <c r="A16" s="66" t="s">
        <v>492</v>
      </c>
      <c r="B16" s="67" t="s">
        <v>481</v>
      </c>
      <c r="C16" s="69" t="s">
        <v>444</v>
      </c>
      <c r="D16" s="69" t="s">
        <v>493</v>
      </c>
      <c r="E16" s="5" t="s">
        <v>494</v>
      </c>
      <c r="F16" s="10" t="s">
        <v>495</v>
      </c>
      <c r="G16" s="7" t="s">
        <v>496</v>
      </c>
      <c r="H16" s="175"/>
      <c r="I16" s="67"/>
      <c r="J16" s="1"/>
      <c r="K16" s="1"/>
      <c r="L16" s="1"/>
    </row>
    <row r="17" spans="1:12" ht="117.95" customHeight="1" x14ac:dyDescent="0.25">
      <c r="A17" s="66" t="s">
        <v>497</v>
      </c>
      <c r="B17" s="69" t="s">
        <v>498</v>
      </c>
      <c r="C17" s="69" t="s">
        <v>499</v>
      </c>
      <c r="D17" s="70" t="s">
        <v>500</v>
      </c>
      <c r="E17" s="5" t="s">
        <v>501</v>
      </c>
      <c r="F17" s="34" t="s">
        <v>502</v>
      </c>
      <c r="G17" s="7" t="s">
        <v>503</v>
      </c>
      <c r="H17" s="175"/>
      <c r="I17" s="67" t="s">
        <v>696</v>
      </c>
      <c r="J17" s="1"/>
      <c r="K17" s="1"/>
      <c r="L17" s="1"/>
    </row>
    <row r="18" spans="1:12" ht="57" x14ac:dyDescent="0.25">
      <c r="A18" s="66" t="s">
        <v>504</v>
      </c>
      <c r="B18" s="69" t="s">
        <v>498</v>
      </c>
      <c r="C18" s="69" t="s">
        <v>499</v>
      </c>
      <c r="D18" s="69" t="s">
        <v>668</v>
      </c>
      <c r="E18" s="5" t="s">
        <v>505</v>
      </c>
      <c r="F18" s="10" t="s">
        <v>506</v>
      </c>
      <c r="G18" s="7" t="s">
        <v>507</v>
      </c>
      <c r="H18" s="175"/>
      <c r="I18" s="67" t="s">
        <v>508</v>
      </c>
      <c r="J18" s="1"/>
      <c r="K18" s="1"/>
      <c r="L18" s="1"/>
    </row>
    <row r="19" spans="1:12" ht="20.25" x14ac:dyDescent="0.25">
      <c r="G19" s="73" t="s">
        <v>178</v>
      </c>
      <c r="H19" s="201">
        <f>SUM(H3:H18)</f>
        <v>0</v>
      </c>
      <c r="I19" s="8"/>
      <c r="J19" s="1"/>
      <c r="K19" s="1"/>
      <c r="L19" s="1"/>
    </row>
    <row r="20" spans="1:12" ht="30" x14ac:dyDescent="0.25">
      <c r="G20" s="73" t="s">
        <v>509</v>
      </c>
      <c r="H20" s="201">
        <f>COUNT(H3:H18)</f>
        <v>0</v>
      </c>
      <c r="I20" s="8"/>
      <c r="J20" s="1"/>
      <c r="K20" s="1"/>
      <c r="L20" s="1"/>
    </row>
    <row r="21" spans="1:12" ht="30" x14ac:dyDescent="0.25">
      <c r="G21" s="73" t="s">
        <v>410</v>
      </c>
      <c r="H21" s="197" t="str">
        <f>IF(H20&gt;0,H19/(H20*2)*100,"")</f>
        <v/>
      </c>
      <c r="I21" s="8"/>
      <c r="J21" s="1"/>
      <c r="K21" s="1"/>
      <c r="L21" s="1"/>
    </row>
    <row r="22" spans="1:12" hidden="1" x14ac:dyDescent="0.25">
      <c r="J22" s="1"/>
      <c r="K22" s="1"/>
      <c r="L22" s="1"/>
    </row>
    <row r="23" spans="1:12" hidden="1" x14ac:dyDescent="0.25">
      <c r="I23" s="8"/>
      <c r="J23" s="1"/>
      <c r="K23" s="1"/>
      <c r="L23" s="1"/>
    </row>
    <row r="24" spans="1:12" hidden="1" x14ac:dyDescent="0.25">
      <c r="I24" s="8"/>
      <c r="J24" s="1"/>
      <c r="K24" s="1"/>
      <c r="L24" s="1"/>
    </row>
    <row r="25" spans="1:12" hidden="1" x14ac:dyDescent="0.25">
      <c r="I25" s="8"/>
      <c r="J25" s="1"/>
      <c r="K25" s="1"/>
      <c r="L25" s="1"/>
    </row>
    <row r="27" spans="1:12" ht="43.5" hidden="1" customHeight="1" x14ac:dyDescent="0.25">
      <c r="J27" s="1"/>
      <c r="K27" s="1"/>
      <c r="L27" s="1"/>
    </row>
    <row r="28" spans="1:12" ht="43.5" hidden="1" customHeight="1" x14ac:dyDescent="0.25">
      <c r="J28" s="1"/>
      <c r="K28" s="1"/>
      <c r="L28" s="1"/>
    </row>
    <row r="29" spans="1:12" ht="43.5" hidden="1" customHeight="1" x14ac:dyDescent="0.25">
      <c r="J29" s="1"/>
      <c r="K29" s="1"/>
      <c r="L29" s="1"/>
    </row>
    <row r="30" spans="1:12" ht="43.5" hidden="1" customHeight="1" x14ac:dyDescent="0.25">
      <c r="J30" s="1"/>
      <c r="K30" s="1"/>
      <c r="L30" s="1"/>
    </row>
    <row r="31" spans="1:12" ht="43.5" hidden="1" customHeight="1" x14ac:dyDescent="0.25">
      <c r="J31" s="1"/>
      <c r="K31" s="1"/>
      <c r="L31" s="1"/>
    </row>
    <row r="32" spans="1:12" ht="43.5" hidden="1" customHeight="1" x14ac:dyDescent="0.25">
      <c r="J32" s="1"/>
      <c r="K32" s="1"/>
      <c r="L32" s="1"/>
    </row>
    <row r="33" spans="9:21" hidden="1" x14ac:dyDescent="0.25">
      <c r="I33" s="8"/>
      <c r="J33" s="1"/>
      <c r="K33" s="1"/>
      <c r="L33" s="1"/>
    </row>
    <row r="34" spans="9:21" hidden="1" x14ac:dyDescent="0.25">
      <c r="J34" s="1"/>
      <c r="K34" s="1"/>
      <c r="L34" s="1"/>
    </row>
    <row r="35" spans="9:21" hidden="1" x14ac:dyDescent="0.25">
      <c r="J35" s="1"/>
      <c r="K35" s="1"/>
      <c r="L35" s="1"/>
    </row>
    <row r="36" spans="9:21" hidden="1" x14ac:dyDescent="0.25">
      <c r="J36" s="1"/>
      <c r="K36" s="1"/>
      <c r="L36" s="1"/>
    </row>
    <row r="37" spans="9:21" hidden="1" x14ac:dyDescent="0.25">
      <c r="J37" s="1"/>
      <c r="K37" s="1"/>
      <c r="L37" s="1"/>
      <c r="U37" s="4" t="s">
        <v>655</v>
      </c>
    </row>
    <row r="38" spans="9:21" hidden="1" x14ac:dyDescent="0.25">
      <c r="J38" s="1"/>
      <c r="K38" s="1"/>
      <c r="L38" s="1"/>
    </row>
    <row r="39" spans="9:21" hidden="1" x14ac:dyDescent="0.25">
      <c r="J39" s="1"/>
      <c r="K39" s="1"/>
      <c r="L39" s="1"/>
    </row>
    <row r="40" spans="9:21" hidden="1" x14ac:dyDescent="0.25">
      <c r="J40" s="1"/>
      <c r="K40" s="1"/>
      <c r="L40" s="1"/>
    </row>
    <row r="41" spans="9:21" hidden="1" x14ac:dyDescent="0.25">
      <c r="J41" s="1"/>
      <c r="K41" s="1"/>
      <c r="L41" s="1"/>
    </row>
    <row r="42" spans="9:21" hidden="1" x14ac:dyDescent="0.25">
      <c r="J42" s="1"/>
      <c r="K42" s="1"/>
      <c r="L42" s="1"/>
    </row>
    <row r="43" spans="9:21" ht="30.75" hidden="1" customHeight="1" x14ac:dyDescent="0.25">
      <c r="J43" s="1"/>
      <c r="K43" s="1"/>
      <c r="L43" s="1"/>
    </row>
    <row r="44" spans="9:21" hidden="1" x14ac:dyDescent="0.25">
      <c r="J44" s="1"/>
      <c r="K44" s="1"/>
      <c r="L44" s="1"/>
    </row>
    <row r="45" spans="9:21" hidden="1" x14ac:dyDescent="0.25">
      <c r="J45" s="1"/>
      <c r="K45" s="1"/>
      <c r="L45" s="1"/>
    </row>
    <row r="49" x14ac:dyDescent="0.25"/>
    <row r="50" x14ac:dyDescent="0.25"/>
    <row r="58" x14ac:dyDescent="0.25"/>
  </sheetData>
  <mergeCells count="3">
    <mergeCell ref="B2:C2"/>
    <mergeCell ref="A1:C1"/>
    <mergeCell ref="E1:G1"/>
  </mergeCells>
  <phoneticPr fontId="21" type="noConversion"/>
  <conditionalFormatting sqref="H3:H18">
    <cfRule type="containsBlanks" dxfId="30" priority="16">
      <formula>LEN(TRIM(H3))=0</formula>
    </cfRule>
    <cfRule type="cellIs" dxfId="29" priority="17" operator="equal">
      <formula>0</formula>
    </cfRule>
    <cfRule type="cellIs" dxfId="28" priority="18" operator="equal">
      <formula>1</formula>
    </cfRule>
    <cfRule type="cellIs" dxfId="27" priority="19"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26"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25" priority="2" operator="containsText" text="Not assessed">
      <formula>NOT(ISERROR(SEARCH("Not assessed",H1)))</formula>
    </cfRule>
    <cfRule type="containsText" dxfId="24" priority="3" operator="containsText" text="None">
      <formula>NOT(ISERROR(SEARCH("None",H1)))</formula>
    </cfRule>
    <cfRule type="containsText" dxfId="23" priority="4" operator="containsText" text="Limited">
      <formula>NOT(ISERROR(SEARCH("Limited",H1)))</formula>
    </cfRule>
  </conditionalFormatting>
  <conditionalFormatting sqref="H1">
    <cfRule type="containsText" dxfId="22" priority="1" operator="containsText" text="Basic">
      <formula>NOT(ISERROR(SEARCH("Basic",H1)))</formula>
    </cfRule>
  </conditionalFormatting>
  <dataValidations count="2">
    <dataValidation allowBlank="1" showInputMessage="1" showErrorMessage="1" errorTitle="Debe introducir 3, 2 o 1." error="3 (+++): cumple la norma._x000a_2 (++): cumple parcialmente la norma._x000a_1 (+): no cumple la norma." sqref="J9:L10 K5:M7 J27:L45 K13:M13 J15:L25" xr:uid="{00000000-0002-0000-0400-000000000000}"/>
    <dataValidation type="whole" allowBlank="1" showInputMessage="1" showErrorMessage="1" error="El valor debe ser 2, 1 o 0" sqref="H3:H18" xr:uid="{978CBCC2-4193-417A-BA44-004570F511C4}">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CV23"/>
  <sheetViews>
    <sheetView zoomScale="90" zoomScaleNormal="90" zoomScalePageLayoutView="187" workbookViewId="0">
      <pane ySplit="2" topLeftCell="A13" activePane="bottomLeft" state="frozen"/>
      <selection pane="bottomLeft" activeCell="C17" sqref="C17"/>
    </sheetView>
  </sheetViews>
  <sheetFormatPr defaultColWidth="0" defaultRowHeight="15" zeroHeight="1" x14ac:dyDescent="0.25"/>
  <cols>
    <col min="1" max="1" width="16" style="48" customWidth="1"/>
    <col min="2" max="2" width="12.7109375" customWidth="1"/>
    <col min="3" max="3" width="21.28515625" customWidth="1"/>
    <col min="4" max="4" width="64" customWidth="1"/>
    <col min="5" max="5" width="20.7109375" customWidth="1"/>
    <col min="6" max="6" width="19.85546875" customWidth="1"/>
    <col min="7" max="7" width="21.7109375" customWidth="1"/>
    <col min="8" max="8" width="14.42578125" style="39" customWidth="1"/>
    <col min="9" max="9" width="70.85546875" customWidth="1"/>
    <col min="10" max="10" width="23" style="20" customWidth="1"/>
    <col min="11" max="100" width="0" style="49" hidden="1" customWidth="1"/>
    <col min="101" max="16384" width="8.85546875" style="49" hidden="1"/>
  </cols>
  <sheetData>
    <row r="1" spans="1:98" s="4" customFormat="1" ht="45.6" customHeight="1" x14ac:dyDescent="0.25">
      <c r="A1" s="240">
        <f>'Cuadro recapitulativo'!E11</f>
        <v>0</v>
      </c>
      <c r="B1" s="240"/>
      <c r="C1" s="240"/>
      <c r="D1" s="215">
        <f>'Cuadro recapitulativo'!E8/'Cuadro recapitulativo'!D8</f>
        <v>0</v>
      </c>
      <c r="E1" s="241" t="s">
        <v>50</v>
      </c>
      <c r="F1" s="242"/>
      <c r="G1" s="243"/>
      <c r="H1" s="216" t="s">
        <v>720</v>
      </c>
    </row>
    <row r="2" spans="1:98" ht="28.5" customHeight="1" x14ac:dyDescent="0.25">
      <c r="A2" s="9" t="s">
        <v>51</v>
      </c>
      <c r="B2" s="261" t="s">
        <v>52</v>
      </c>
      <c r="C2" s="262"/>
      <c r="D2" s="9" t="s">
        <v>53</v>
      </c>
      <c r="E2" s="16" t="s">
        <v>54</v>
      </c>
      <c r="F2" s="9" t="s">
        <v>55</v>
      </c>
      <c r="G2" s="17" t="s">
        <v>56</v>
      </c>
      <c r="H2" s="1" t="s">
        <v>57</v>
      </c>
      <c r="I2" s="58" t="s">
        <v>58</v>
      </c>
      <c r="J2" s="1" t="s">
        <v>59</v>
      </c>
    </row>
    <row r="3" spans="1:98" s="52" customFormat="1" ht="75.599999999999994" customHeight="1" x14ac:dyDescent="0.25">
      <c r="A3" s="223" t="s">
        <v>510</v>
      </c>
      <c r="B3" s="33" t="s">
        <v>511</v>
      </c>
      <c r="C3" s="34" t="s">
        <v>512</v>
      </c>
      <c r="D3" s="34" t="s">
        <v>669</v>
      </c>
      <c r="E3" s="23" t="s">
        <v>513</v>
      </c>
      <c r="F3" s="34" t="s">
        <v>514</v>
      </c>
      <c r="G3" s="35" t="s">
        <v>515</v>
      </c>
      <c r="H3" s="175"/>
      <c r="I3" s="59" t="s">
        <v>516</v>
      </c>
      <c r="J3" s="62"/>
    </row>
    <row r="4" spans="1:98" s="38" customFormat="1" ht="76.5" customHeight="1" x14ac:dyDescent="0.25">
      <c r="A4" s="223" t="s">
        <v>517</v>
      </c>
      <c r="B4" s="34" t="s">
        <v>511</v>
      </c>
      <c r="C4" s="34" t="s">
        <v>512</v>
      </c>
      <c r="D4" s="34" t="s">
        <v>518</v>
      </c>
      <c r="E4" s="5" t="s">
        <v>519</v>
      </c>
      <c r="F4" s="34" t="s">
        <v>520</v>
      </c>
      <c r="G4" s="35" t="s">
        <v>521</v>
      </c>
      <c r="H4" s="175"/>
      <c r="I4" s="59" t="s">
        <v>522</v>
      </c>
      <c r="J4" s="36"/>
      <c r="K4" s="37"/>
    </row>
    <row r="5" spans="1:98" s="22" customFormat="1" ht="85.5" x14ac:dyDescent="0.25">
      <c r="A5" s="223" t="s">
        <v>523</v>
      </c>
      <c r="B5" s="10" t="s">
        <v>511</v>
      </c>
      <c r="C5" s="34" t="s">
        <v>147</v>
      </c>
      <c r="D5" s="10" t="s">
        <v>524</v>
      </c>
      <c r="E5" s="5" t="s">
        <v>519</v>
      </c>
      <c r="F5" s="34" t="s">
        <v>520</v>
      </c>
      <c r="G5" s="7" t="s">
        <v>521</v>
      </c>
      <c r="H5" s="175"/>
      <c r="I5" s="59" t="s">
        <v>723</v>
      </c>
      <c r="J5" s="1"/>
      <c r="K5" s="21"/>
    </row>
    <row r="6" spans="1:98" s="22" customFormat="1" ht="85.5" x14ac:dyDescent="0.25">
      <c r="A6" s="223" t="s">
        <v>525</v>
      </c>
      <c r="B6" s="10" t="s">
        <v>511</v>
      </c>
      <c r="C6" s="34" t="s">
        <v>147</v>
      </c>
      <c r="D6" s="10" t="s">
        <v>526</v>
      </c>
      <c r="E6" s="5" t="s">
        <v>519</v>
      </c>
      <c r="F6" s="34" t="s">
        <v>520</v>
      </c>
      <c r="G6" s="7" t="s">
        <v>521</v>
      </c>
      <c r="H6" s="175"/>
      <c r="I6" s="59" t="s">
        <v>724</v>
      </c>
      <c r="J6" s="1"/>
      <c r="K6" s="21"/>
    </row>
    <row r="7" spans="1:98" ht="71.25" x14ac:dyDescent="0.25">
      <c r="A7" s="223" t="s">
        <v>527</v>
      </c>
      <c r="B7" s="10" t="s">
        <v>528</v>
      </c>
      <c r="C7" s="10" t="s">
        <v>399</v>
      </c>
      <c r="D7" s="10" t="s">
        <v>529</v>
      </c>
      <c r="E7" s="5" t="s">
        <v>530</v>
      </c>
      <c r="F7" s="6" t="s">
        <v>531</v>
      </c>
      <c r="G7" s="7" t="s">
        <v>532</v>
      </c>
      <c r="H7" s="175"/>
      <c r="I7" s="59" t="s">
        <v>533</v>
      </c>
      <c r="J7" s="61"/>
    </row>
    <row r="8" spans="1:98" ht="85.5" x14ac:dyDescent="0.25">
      <c r="A8" s="223" t="s">
        <v>534</v>
      </c>
      <c r="B8" s="10" t="s">
        <v>535</v>
      </c>
      <c r="C8" s="10" t="s">
        <v>147</v>
      </c>
      <c r="D8" s="10" t="s">
        <v>536</v>
      </c>
      <c r="E8" s="5" t="s">
        <v>537</v>
      </c>
      <c r="F8" s="6" t="s">
        <v>538</v>
      </c>
      <c r="G8" s="7" t="s">
        <v>539</v>
      </c>
      <c r="H8" s="175"/>
      <c r="I8" s="60" t="s">
        <v>540</v>
      </c>
      <c r="J8" s="61"/>
    </row>
    <row r="9" spans="1:98" s="51" customFormat="1" ht="73.5" customHeight="1" x14ac:dyDescent="0.25">
      <c r="A9" s="223" t="s">
        <v>541</v>
      </c>
      <c r="B9" s="10" t="s">
        <v>542</v>
      </c>
      <c r="C9" s="34" t="s">
        <v>512</v>
      </c>
      <c r="D9" s="10" t="s">
        <v>543</v>
      </c>
      <c r="E9" s="5" t="s">
        <v>544</v>
      </c>
      <c r="F9" s="6" t="s">
        <v>545</v>
      </c>
      <c r="G9" s="7" t="s">
        <v>546</v>
      </c>
      <c r="H9" s="175"/>
      <c r="I9" s="60"/>
      <c r="J9" s="61"/>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row>
    <row r="10" spans="1:98" s="51" customFormat="1" ht="75.599999999999994" customHeight="1" x14ac:dyDescent="0.25">
      <c r="A10" s="223" t="s">
        <v>547</v>
      </c>
      <c r="B10" s="10" t="s">
        <v>542</v>
      </c>
      <c r="C10" s="10" t="s">
        <v>159</v>
      </c>
      <c r="D10" s="10" t="s">
        <v>548</v>
      </c>
      <c r="E10" s="5" t="s">
        <v>549</v>
      </c>
      <c r="F10" s="6" t="s">
        <v>545</v>
      </c>
      <c r="G10" s="7" t="s">
        <v>546</v>
      </c>
      <c r="H10" s="175"/>
      <c r="I10" s="60" t="s">
        <v>550</v>
      </c>
      <c r="J10" s="61"/>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row>
    <row r="11" spans="1:98" s="51" customFormat="1" ht="74.099999999999994" customHeight="1" x14ac:dyDescent="0.25">
      <c r="A11" s="223" t="s">
        <v>551</v>
      </c>
      <c r="B11" s="10" t="s">
        <v>542</v>
      </c>
      <c r="C11" s="10" t="s">
        <v>159</v>
      </c>
      <c r="D11" s="10" t="s">
        <v>552</v>
      </c>
      <c r="E11" s="5" t="s">
        <v>553</v>
      </c>
      <c r="F11" s="6" t="s">
        <v>545</v>
      </c>
      <c r="G11" s="7" t="s">
        <v>546</v>
      </c>
      <c r="H11" s="175"/>
      <c r="I11" s="60" t="s">
        <v>554</v>
      </c>
      <c r="J11" s="61"/>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row>
    <row r="12" spans="1:98" ht="230.1" customHeight="1" x14ac:dyDescent="0.25">
      <c r="A12" s="223" t="s">
        <v>555</v>
      </c>
      <c r="B12" s="30" t="s">
        <v>721</v>
      </c>
      <c r="C12" s="10" t="s">
        <v>399</v>
      </c>
      <c r="D12" s="10" t="s">
        <v>556</v>
      </c>
      <c r="E12" s="5" t="s">
        <v>557</v>
      </c>
      <c r="F12" s="6" t="s">
        <v>558</v>
      </c>
      <c r="G12" s="7" t="s">
        <v>559</v>
      </c>
      <c r="H12" s="175"/>
      <c r="I12" s="60" t="s">
        <v>725</v>
      </c>
      <c r="J12" s="61"/>
    </row>
    <row r="13" spans="1:98" s="4" customFormat="1" ht="128.25" x14ac:dyDescent="0.25">
      <c r="A13" s="223" t="s">
        <v>560</v>
      </c>
      <c r="B13" s="10" t="s">
        <v>561</v>
      </c>
      <c r="C13" s="10" t="s">
        <v>399</v>
      </c>
      <c r="D13" s="10" t="s">
        <v>562</v>
      </c>
      <c r="E13" s="5" t="s">
        <v>563</v>
      </c>
      <c r="F13" s="10" t="s">
        <v>564</v>
      </c>
      <c r="G13" s="7" t="s">
        <v>565</v>
      </c>
      <c r="H13" s="175"/>
      <c r="I13" s="60" t="s">
        <v>726</v>
      </c>
      <c r="J13" s="1"/>
      <c r="K13" s="1"/>
      <c r="L13" s="1"/>
    </row>
    <row r="14" spans="1:98" s="51" customFormat="1" ht="86.45" customHeight="1" x14ac:dyDescent="0.25">
      <c r="A14" s="223" t="s">
        <v>566</v>
      </c>
      <c r="B14" s="10" t="s">
        <v>567</v>
      </c>
      <c r="C14" s="10" t="s">
        <v>121</v>
      </c>
      <c r="D14" s="10" t="s">
        <v>568</v>
      </c>
      <c r="E14" s="23" t="s">
        <v>569</v>
      </c>
      <c r="F14" s="34" t="s">
        <v>570</v>
      </c>
      <c r="G14" s="35" t="s">
        <v>571</v>
      </c>
      <c r="H14" s="175"/>
      <c r="I14" s="60" t="s">
        <v>572</v>
      </c>
      <c r="J14" s="1"/>
      <c r="K14" s="21"/>
      <c r="L14" s="21"/>
    </row>
    <row r="15" spans="1:98" ht="94.5" customHeight="1" x14ac:dyDescent="0.25">
      <c r="A15" s="223" t="s">
        <v>573</v>
      </c>
      <c r="B15" s="10" t="s">
        <v>574</v>
      </c>
      <c r="C15" s="10" t="s">
        <v>147</v>
      </c>
      <c r="D15" s="10" t="s">
        <v>575</v>
      </c>
      <c r="E15" s="5" t="s">
        <v>576</v>
      </c>
      <c r="F15" s="10" t="s">
        <v>722</v>
      </c>
      <c r="G15" s="7" t="s">
        <v>577</v>
      </c>
      <c r="H15" s="175"/>
      <c r="I15" s="60"/>
      <c r="J15" s="61"/>
    </row>
    <row r="16" spans="1:98" ht="20.25" x14ac:dyDescent="0.25">
      <c r="G16" s="47" t="s">
        <v>178</v>
      </c>
      <c r="H16" s="202">
        <f>SUM(H3:H15)</f>
        <v>0</v>
      </c>
    </row>
    <row r="17" spans="7:8" ht="45" x14ac:dyDescent="0.25">
      <c r="G17" s="47" t="s">
        <v>509</v>
      </c>
      <c r="H17" s="202">
        <f>COUNT(H3:H15)</f>
        <v>0</v>
      </c>
    </row>
    <row r="18" spans="7:8" ht="30" x14ac:dyDescent="0.25">
      <c r="G18" s="47" t="s">
        <v>578</v>
      </c>
      <c r="H18" s="197" t="str">
        <f>IF(H17&gt;0,H16/(H17*2)*100,"")</f>
        <v/>
      </c>
    </row>
    <row r="20" spans="7:8" x14ac:dyDescent="0.25"/>
    <row r="21" spans="7:8" x14ac:dyDescent="0.25"/>
    <row r="22" spans="7:8" x14ac:dyDescent="0.25"/>
    <row r="23" spans="7:8" x14ac:dyDescent="0.25"/>
  </sheetData>
  <sortState xmlns:xlrd2="http://schemas.microsoft.com/office/spreadsheetml/2017/richdata2" ref="A13:I15">
    <sortCondition ref="A13:A15"/>
  </sortState>
  <mergeCells count="3">
    <mergeCell ref="B2:C2"/>
    <mergeCell ref="A1:C1"/>
    <mergeCell ref="E1:G1"/>
  </mergeCells>
  <phoneticPr fontId="21" type="noConversion"/>
  <conditionalFormatting sqref="H3:H15">
    <cfRule type="containsBlanks" dxfId="21" priority="10">
      <formula>LEN(TRIM(H3))=0</formula>
    </cfRule>
    <cfRule type="cellIs" dxfId="20" priority="11" operator="equal">
      <formula>0</formula>
    </cfRule>
    <cfRule type="cellIs" dxfId="19" priority="12" operator="equal">
      <formula>1</formula>
    </cfRule>
    <cfRule type="cellIs" dxfId="18" priority="13" operator="equal">
      <formula>2</formula>
    </cfRule>
  </conditionalFormatting>
  <conditionalFormatting sqref="H18">
    <cfRule type="colorScale" priority="7">
      <colorScale>
        <cfvo type="num" val="0"/>
        <cfvo type="num" val="50"/>
        <cfvo type="num" val="100"/>
        <color rgb="FFF8696B"/>
        <color rgb="FFFFEB84"/>
        <color rgb="FF63BE7B"/>
      </colorScale>
    </cfRule>
    <cfRule type="containsBlanks" dxfId="17" priority="8">
      <formula>LEN(TRIM(H18))=0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16" priority="2" operator="containsText" text="Not assessed">
      <formula>NOT(ISERROR(SEARCH("Not assessed",H1)))</formula>
    </cfRule>
    <cfRule type="containsText" dxfId="15" priority="3" operator="containsText" text="None">
      <formula>NOT(ISERROR(SEARCH("None",H1)))</formula>
    </cfRule>
    <cfRule type="containsText" dxfId="14" priority="4" operator="containsText" text="Limited">
      <formula>NOT(ISERROR(SEARCH("Limited",H1)))</formula>
    </cfRule>
  </conditionalFormatting>
  <conditionalFormatting sqref="H1">
    <cfRule type="containsText" dxfId="13" priority="1" operator="containsText" text="Basic">
      <formula>NOT(ISERROR(SEARCH("Basic",H1)))</formula>
    </cfRule>
  </conditionalFormatting>
  <dataValidations count="3">
    <dataValidation allowBlank="1" showInputMessage="1" showErrorMessage="1" errorTitle="Debe introducir 3, 2 o 1." error="3 (+++): cumple la norma._x000a_2 (++): cumple parcialmente la norma._x000a_1 (+): no cumple la norma." sqref="J13:L14 I9:K11" xr:uid="{00000000-0002-0000-0600-000001000000}"/>
    <dataValidation type="whole" allowBlank="1" showInputMessage="1" showErrorMessage="1" errorTitle="Debe introducir 3, 2 o 1." error="3 (+++): cumple la norma._x000a_2 (++): cumple parcialmente la norma._x000a_1 (+): no cumple la norma." sqref="J4:K6" xr:uid="{00000000-0002-0000-0600-000000000000}">
      <formula1>1</formula1>
      <formula2>3</formula2>
    </dataValidation>
    <dataValidation type="whole" allowBlank="1" showInputMessage="1" showErrorMessage="1" error="El valor debe ser 2, 1 o 0" sqref="H3:H15" xr:uid="{6F231842-D214-4A2B-9D6F-61C69F90C69C}">
      <formula1>0</formula1>
      <formula2>2</formula2>
    </dataValidation>
  </dataValidations>
  <pageMargins left="0.7" right="0.7" top="0.75" bottom="0.75" header="0.3" footer="0.3"/>
  <pageSetup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Instrucciones</vt:lpstr>
      <vt:lpstr>Cuadro recapitulativo</vt:lpstr>
      <vt:lpstr>Tareas 3 a 5</vt:lpstr>
      <vt:lpstr>1. Agua</vt:lpstr>
      <vt:lpstr>2. Saneamiento</vt:lpstr>
      <vt:lpstr>3. Desechos de la atención de s</vt:lpstr>
      <vt:lpstr>4. Higiene de las manos</vt:lpstr>
      <vt:lpstr>5. Limpieza ambiental</vt:lpstr>
      <vt:lpstr>6. Energía y medio ambiente</vt:lpstr>
      <vt:lpstr>7. Gestión y personal</vt:lpstr>
      <vt:lpstr>Historial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ABDALLA, Nadia</cp:lastModifiedBy>
  <dcterms:created xsi:type="dcterms:W3CDTF">2020-01-23T04:23:45Z</dcterms:created>
  <dcterms:modified xsi:type="dcterms:W3CDTF">2023-01-20T11:29:46Z</dcterms:modified>
</cp:coreProperties>
</file>